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6675" windowHeight="6480"/>
  </bookViews>
  <sheets>
    <sheet name="Chart" sheetId="1" r:id="rId1"/>
    <sheet name="Data for Chart" sheetId="2" state="hidden" r:id="rId2"/>
    <sheet name="FAIR Data" sheetId="3" state="hidden" r:id="rId3"/>
    <sheet name="SchList" sheetId="4" state="hidden" r:id="rId4"/>
  </sheets>
  <externalReferences>
    <externalReference r:id="rId5"/>
    <externalReference r:id="rId6"/>
    <externalReference r:id="rId7"/>
  </externalReferences>
  <definedNames>
    <definedName name="_xlnm._FilterDatabase" localSheetId="2" hidden="1">'FAIR Data'!$A$3:$H$1332</definedName>
    <definedName name="_xlnm._FilterDatabase" localSheetId="3" hidden="1">SchList!$A$1:$L$287</definedName>
    <definedName name="HSGrade">[1]HSGRade2010!$D$4:$BP$50</definedName>
    <definedName name="NumCRS1">[2]Points!$B$2</definedName>
    <definedName name="NumCRS10">[2]Points!$B$11</definedName>
    <definedName name="NumCRS11">[2]Points!$B$12</definedName>
    <definedName name="NumCRS12">[2]Points!$B$13</definedName>
    <definedName name="NumCRS13">[2]Points!$B$14</definedName>
    <definedName name="NumCRS14">[2]Points!$B$15</definedName>
    <definedName name="NumCRS15">[2]Points!$B$16</definedName>
    <definedName name="NumCRS2">[2]Points!$B$3</definedName>
    <definedName name="NumCRS3">[2]Points!$B$4</definedName>
    <definedName name="NumCRS4">[2]Points!$B$5</definedName>
    <definedName name="NumCRS5">[2]Points!$B$6</definedName>
    <definedName name="NumCRS6">[2]Points!$B$7</definedName>
    <definedName name="NumCRS7">[2]Points!$B$8</definedName>
    <definedName name="NUMCrs8">[2]Points!$B$9</definedName>
    <definedName name="NumCRS9">[2]Points!$B$10</definedName>
    <definedName name="_xlnm.Print_Area" localSheetId="0">Chart!$A$4:$L$43</definedName>
    <definedName name="SchName" localSheetId="3">SchList!$B$1:$B$308</definedName>
    <definedName name="SchName">[3]Schoolist!$B$1:$B$500</definedName>
  </definedNames>
  <calcPr calcId="145621"/>
</workbook>
</file>

<file path=xl/calcChain.xml><?xml version="1.0" encoding="utf-8"?>
<calcChain xmlns="http://schemas.openxmlformats.org/spreadsheetml/2006/main">
  <c r="C91" i="4" l="1"/>
  <c r="J91" i="4" s="1"/>
  <c r="C260" i="4"/>
  <c r="J260" i="4" s="1"/>
  <c r="C43" i="4"/>
  <c r="J43" i="4" s="1"/>
  <c r="C197" i="4"/>
  <c r="J197" i="4" s="1"/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" i="4"/>
  <c r="I308" i="4" l="1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91" i="4"/>
  <c r="I260" i="4"/>
  <c r="I43" i="4"/>
  <c r="I197" i="4"/>
  <c r="I287" i="4"/>
  <c r="C287" i="4"/>
  <c r="J287" i="4" s="1"/>
  <c r="I286" i="4"/>
  <c r="C286" i="4"/>
  <c r="J286" i="4" s="1"/>
  <c r="I285" i="4"/>
  <c r="C285" i="4"/>
  <c r="J285" i="4" s="1"/>
  <c r="I284" i="4"/>
  <c r="C284" i="4"/>
  <c r="J284" i="4" s="1"/>
  <c r="I283" i="4"/>
  <c r="C283" i="4"/>
  <c r="J283" i="4" s="1"/>
  <c r="I282" i="4"/>
  <c r="C282" i="4"/>
  <c r="J282" i="4" s="1"/>
  <c r="I281" i="4"/>
  <c r="C281" i="4"/>
  <c r="J281" i="4" s="1"/>
  <c r="I280" i="4"/>
  <c r="C280" i="4"/>
  <c r="J280" i="4" s="1"/>
  <c r="I279" i="4"/>
  <c r="C279" i="4"/>
  <c r="J279" i="4" s="1"/>
  <c r="I278" i="4"/>
  <c r="C278" i="4"/>
  <c r="J278" i="4" s="1"/>
  <c r="I277" i="4"/>
  <c r="C277" i="4"/>
  <c r="J277" i="4" s="1"/>
  <c r="I276" i="4"/>
  <c r="C276" i="4"/>
  <c r="J276" i="4" s="1"/>
  <c r="I275" i="4"/>
  <c r="C275" i="4"/>
  <c r="J275" i="4" s="1"/>
  <c r="I274" i="4"/>
  <c r="C274" i="4"/>
  <c r="J274" i="4" s="1"/>
  <c r="I273" i="4"/>
  <c r="C273" i="4"/>
  <c r="J273" i="4" s="1"/>
  <c r="I272" i="4"/>
  <c r="C272" i="4"/>
  <c r="J272" i="4" s="1"/>
  <c r="I271" i="4"/>
  <c r="C271" i="4"/>
  <c r="J271" i="4" s="1"/>
  <c r="I270" i="4"/>
  <c r="C270" i="4"/>
  <c r="J270" i="4" s="1"/>
  <c r="I269" i="4"/>
  <c r="C269" i="4"/>
  <c r="J269" i="4" s="1"/>
  <c r="I268" i="4"/>
  <c r="C268" i="4"/>
  <c r="J268" i="4" s="1"/>
  <c r="I267" i="4"/>
  <c r="C267" i="4"/>
  <c r="J267" i="4" s="1"/>
  <c r="I266" i="4"/>
  <c r="C266" i="4"/>
  <c r="J266" i="4" s="1"/>
  <c r="I265" i="4"/>
  <c r="C265" i="4"/>
  <c r="J265" i="4" s="1"/>
  <c r="I264" i="4"/>
  <c r="C264" i="4"/>
  <c r="J264" i="4" s="1"/>
  <c r="I263" i="4"/>
  <c r="C263" i="4"/>
  <c r="J263" i="4" s="1"/>
  <c r="I262" i="4"/>
  <c r="C262" i="4"/>
  <c r="J262" i="4" s="1"/>
  <c r="I261" i="4"/>
  <c r="C261" i="4"/>
  <c r="J261" i="4" s="1"/>
  <c r="I259" i="4"/>
  <c r="C259" i="4"/>
  <c r="J259" i="4" s="1"/>
  <c r="I258" i="4"/>
  <c r="C258" i="4"/>
  <c r="J258" i="4" s="1"/>
  <c r="I257" i="4"/>
  <c r="C257" i="4"/>
  <c r="J257" i="4" s="1"/>
  <c r="I256" i="4"/>
  <c r="C256" i="4"/>
  <c r="J256" i="4" s="1"/>
  <c r="I255" i="4"/>
  <c r="C255" i="4"/>
  <c r="J255" i="4" s="1"/>
  <c r="I254" i="4"/>
  <c r="C254" i="4"/>
  <c r="J254" i="4" s="1"/>
  <c r="I253" i="4"/>
  <c r="C253" i="4"/>
  <c r="J253" i="4" s="1"/>
  <c r="I252" i="4"/>
  <c r="C252" i="4"/>
  <c r="J252" i="4" s="1"/>
  <c r="I251" i="4"/>
  <c r="C251" i="4"/>
  <c r="J251" i="4" s="1"/>
  <c r="I250" i="4"/>
  <c r="C250" i="4"/>
  <c r="J250" i="4" s="1"/>
  <c r="I249" i="4"/>
  <c r="C249" i="4"/>
  <c r="J249" i="4" s="1"/>
  <c r="I248" i="4"/>
  <c r="C248" i="4"/>
  <c r="J248" i="4" s="1"/>
  <c r="I247" i="4"/>
  <c r="C247" i="4"/>
  <c r="J247" i="4" s="1"/>
  <c r="I246" i="4"/>
  <c r="C246" i="4"/>
  <c r="J246" i="4" s="1"/>
  <c r="I245" i="4"/>
  <c r="C245" i="4"/>
  <c r="J245" i="4" s="1"/>
  <c r="I244" i="4"/>
  <c r="C244" i="4"/>
  <c r="J244" i="4" s="1"/>
  <c r="I243" i="4"/>
  <c r="C243" i="4"/>
  <c r="J243" i="4" s="1"/>
  <c r="I242" i="4"/>
  <c r="C242" i="4"/>
  <c r="J242" i="4" s="1"/>
  <c r="I241" i="4"/>
  <c r="C241" i="4"/>
  <c r="J241" i="4" s="1"/>
  <c r="I240" i="4"/>
  <c r="C240" i="4"/>
  <c r="J240" i="4" s="1"/>
  <c r="I239" i="4"/>
  <c r="C239" i="4"/>
  <c r="J239" i="4" s="1"/>
  <c r="I238" i="4"/>
  <c r="C238" i="4"/>
  <c r="J238" i="4" s="1"/>
  <c r="I237" i="4"/>
  <c r="C237" i="4"/>
  <c r="J237" i="4" s="1"/>
  <c r="I236" i="4"/>
  <c r="C236" i="4"/>
  <c r="J236" i="4" s="1"/>
  <c r="I235" i="4"/>
  <c r="C235" i="4"/>
  <c r="J235" i="4" s="1"/>
  <c r="I234" i="4"/>
  <c r="C234" i="4"/>
  <c r="J234" i="4" s="1"/>
  <c r="I233" i="4"/>
  <c r="C233" i="4"/>
  <c r="J233" i="4" s="1"/>
  <c r="I232" i="4"/>
  <c r="C232" i="4"/>
  <c r="J232" i="4" s="1"/>
  <c r="I231" i="4"/>
  <c r="C231" i="4"/>
  <c r="J231" i="4" s="1"/>
  <c r="I230" i="4"/>
  <c r="C230" i="4"/>
  <c r="J230" i="4" s="1"/>
  <c r="I229" i="4"/>
  <c r="C229" i="4"/>
  <c r="J229" i="4" s="1"/>
  <c r="I228" i="4"/>
  <c r="C228" i="4"/>
  <c r="J228" i="4" s="1"/>
  <c r="I227" i="4"/>
  <c r="C227" i="4"/>
  <c r="J227" i="4" s="1"/>
  <c r="I226" i="4"/>
  <c r="C226" i="4"/>
  <c r="J226" i="4" s="1"/>
  <c r="I225" i="4"/>
  <c r="C225" i="4"/>
  <c r="J225" i="4" s="1"/>
  <c r="I224" i="4"/>
  <c r="C224" i="4"/>
  <c r="J224" i="4" s="1"/>
  <c r="I223" i="4"/>
  <c r="C223" i="4"/>
  <c r="J223" i="4" s="1"/>
  <c r="I222" i="4"/>
  <c r="C222" i="4"/>
  <c r="J222" i="4" s="1"/>
  <c r="I221" i="4"/>
  <c r="C221" i="4"/>
  <c r="J221" i="4" s="1"/>
  <c r="I220" i="4"/>
  <c r="C220" i="4"/>
  <c r="J220" i="4" s="1"/>
  <c r="I219" i="4"/>
  <c r="C219" i="4"/>
  <c r="J219" i="4" s="1"/>
  <c r="I218" i="4"/>
  <c r="C218" i="4"/>
  <c r="J218" i="4" s="1"/>
  <c r="I217" i="4"/>
  <c r="C217" i="4"/>
  <c r="J217" i="4" s="1"/>
  <c r="I216" i="4"/>
  <c r="C216" i="4"/>
  <c r="J216" i="4" s="1"/>
  <c r="I215" i="4"/>
  <c r="C215" i="4"/>
  <c r="J215" i="4" s="1"/>
  <c r="I214" i="4"/>
  <c r="C214" i="4"/>
  <c r="J214" i="4" s="1"/>
  <c r="I213" i="4"/>
  <c r="C213" i="4"/>
  <c r="J213" i="4" s="1"/>
  <c r="I212" i="4"/>
  <c r="C212" i="4"/>
  <c r="J212" i="4" s="1"/>
  <c r="I211" i="4"/>
  <c r="C211" i="4"/>
  <c r="J211" i="4" s="1"/>
  <c r="I210" i="4"/>
  <c r="C210" i="4"/>
  <c r="J210" i="4" s="1"/>
  <c r="I209" i="4"/>
  <c r="C209" i="4"/>
  <c r="J209" i="4" s="1"/>
  <c r="I208" i="4"/>
  <c r="C208" i="4"/>
  <c r="J208" i="4" s="1"/>
  <c r="I207" i="4"/>
  <c r="C207" i="4"/>
  <c r="J207" i="4" s="1"/>
  <c r="I206" i="4"/>
  <c r="C206" i="4"/>
  <c r="J206" i="4" s="1"/>
  <c r="I205" i="4"/>
  <c r="C205" i="4"/>
  <c r="J205" i="4" s="1"/>
  <c r="I204" i="4"/>
  <c r="C204" i="4"/>
  <c r="J204" i="4" s="1"/>
  <c r="I203" i="4"/>
  <c r="C203" i="4"/>
  <c r="J203" i="4" s="1"/>
  <c r="I202" i="4"/>
  <c r="C202" i="4"/>
  <c r="J202" i="4" s="1"/>
  <c r="I201" i="4"/>
  <c r="C201" i="4"/>
  <c r="J201" i="4" s="1"/>
  <c r="I200" i="4"/>
  <c r="C200" i="4"/>
  <c r="J200" i="4" s="1"/>
  <c r="I199" i="4"/>
  <c r="C199" i="4"/>
  <c r="J199" i="4" s="1"/>
  <c r="I198" i="4"/>
  <c r="C198" i="4"/>
  <c r="J198" i="4" s="1"/>
  <c r="I196" i="4"/>
  <c r="C196" i="4"/>
  <c r="J196" i="4" s="1"/>
  <c r="I195" i="4"/>
  <c r="C195" i="4"/>
  <c r="J195" i="4" s="1"/>
  <c r="I194" i="4"/>
  <c r="C194" i="4"/>
  <c r="J194" i="4" s="1"/>
  <c r="I193" i="4"/>
  <c r="C193" i="4"/>
  <c r="J193" i="4" s="1"/>
  <c r="I192" i="4"/>
  <c r="C192" i="4"/>
  <c r="J192" i="4" s="1"/>
  <c r="I191" i="4"/>
  <c r="C191" i="4"/>
  <c r="J191" i="4" s="1"/>
  <c r="I190" i="4"/>
  <c r="C190" i="4"/>
  <c r="J190" i="4" s="1"/>
  <c r="I189" i="4"/>
  <c r="C189" i="4"/>
  <c r="J189" i="4" s="1"/>
  <c r="I188" i="4"/>
  <c r="C188" i="4"/>
  <c r="J188" i="4" s="1"/>
  <c r="I187" i="4"/>
  <c r="C187" i="4"/>
  <c r="J187" i="4" s="1"/>
  <c r="I186" i="4"/>
  <c r="C186" i="4"/>
  <c r="J186" i="4" s="1"/>
  <c r="I185" i="4"/>
  <c r="C185" i="4"/>
  <c r="J185" i="4" s="1"/>
  <c r="I184" i="4"/>
  <c r="C184" i="4"/>
  <c r="J184" i="4" s="1"/>
  <c r="I183" i="4"/>
  <c r="C183" i="4"/>
  <c r="J183" i="4" s="1"/>
  <c r="I182" i="4"/>
  <c r="C182" i="4"/>
  <c r="J182" i="4" s="1"/>
  <c r="I181" i="4"/>
  <c r="C181" i="4"/>
  <c r="J181" i="4" s="1"/>
  <c r="I180" i="4"/>
  <c r="C180" i="4"/>
  <c r="J180" i="4" s="1"/>
  <c r="I179" i="4"/>
  <c r="C179" i="4"/>
  <c r="J179" i="4" s="1"/>
  <c r="I178" i="4"/>
  <c r="C178" i="4"/>
  <c r="J178" i="4" s="1"/>
  <c r="I177" i="4"/>
  <c r="C177" i="4"/>
  <c r="J177" i="4" s="1"/>
  <c r="I176" i="4"/>
  <c r="C176" i="4"/>
  <c r="J176" i="4" s="1"/>
  <c r="I175" i="4"/>
  <c r="C175" i="4"/>
  <c r="J175" i="4" s="1"/>
  <c r="I174" i="4"/>
  <c r="C174" i="4"/>
  <c r="J174" i="4" s="1"/>
  <c r="I173" i="4"/>
  <c r="C173" i="4"/>
  <c r="J173" i="4" s="1"/>
  <c r="I172" i="4"/>
  <c r="C172" i="4"/>
  <c r="J172" i="4" s="1"/>
  <c r="I171" i="4"/>
  <c r="C171" i="4"/>
  <c r="J171" i="4" s="1"/>
  <c r="I170" i="4"/>
  <c r="C170" i="4"/>
  <c r="J170" i="4" s="1"/>
  <c r="I169" i="4"/>
  <c r="C169" i="4"/>
  <c r="J169" i="4" s="1"/>
  <c r="I168" i="4"/>
  <c r="C168" i="4"/>
  <c r="J168" i="4" s="1"/>
  <c r="I167" i="4"/>
  <c r="C167" i="4"/>
  <c r="J167" i="4" s="1"/>
  <c r="I166" i="4"/>
  <c r="C166" i="4"/>
  <c r="J166" i="4" s="1"/>
  <c r="I165" i="4"/>
  <c r="C165" i="4"/>
  <c r="J165" i="4" s="1"/>
  <c r="I164" i="4"/>
  <c r="C164" i="4"/>
  <c r="J164" i="4" s="1"/>
  <c r="I163" i="4"/>
  <c r="C163" i="4"/>
  <c r="J163" i="4" s="1"/>
  <c r="I162" i="4"/>
  <c r="C162" i="4"/>
  <c r="J162" i="4" s="1"/>
  <c r="I161" i="4"/>
  <c r="C161" i="4"/>
  <c r="J161" i="4" s="1"/>
  <c r="I160" i="4"/>
  <c r="C160" i="4"/>
  <c r="J160" i="4" s="1"/>
  <c r="I159" i="4"/>
  <c r="C159" i="4"/>
  <c r="J159" i="4" s="1"/>
  <c r="I158" i="4"/>
  <c r="C158" i="4"/>
  <c r="J158" i="4" s="1"/>
  <c r="I157" i="4"/>
  <c r="C157" i="4"/>
  <c r="J157" i="4" s="1"/>
  <c r="I156" i="4"/>
  <c r="C156" i="4"/>
  <c r="J156" i="4" s="1"/>
  <c r="I155" i="4"/>
  <c r="C155" i="4"/>
  <c r="J155" i="4" s="1"/>
  <c r="I154" i="4"/>
  <c r="C154" i="4"/>
  <c r="J154" i="4" s="1"/>
  <c r="I153" i="4"/>
  <c r="C153" i="4"/>
  <c r="J153" i="4" s="1"/>
  <c r="I152" i="4"/>
  <c r="C152" i="4"/>
  <c r="J152" i="4" s="1"/>
  <c r="I151" i="4"/>
  <c r="C151" i="4"/>
  <c r="J151" i="4" s="1"/>
  <c r="I150" i="4"/>
  <c r="C150" i="4"/>
  <c r="J150" i="4" s="1"/>
  <c r="I149" i="4"/>
  <c r="C149" i="4"/>
  <c r="J149" i="4" s="1"/>
  <c r="I148" i="4"/>
  <c r="C148" i="4"/>
  <c r="J148" i="4" s="1"/>
  <c r="I147" i="4"/>
  <c r="C147" i="4"/>
  <c r="J147" i="4" s="1"/>
  <c r="I146" i="4"/>
  <c r="C146" i="4"/>
  <c r="J146" i="4" s="1"/>
  <c r="I145" i="4"/>
  <c r="C145" i="4"/>
  <c r="J145" i="4" s="1"/>
  <c r="I144" i="4"/>
  <c r="C144" i="4"/>
  <c r="J144" i="4" s="1"/>
  <c r="I143" i="4"/>
  <c r="C143" i="4"/>
  <c r="J143" i="4" s="1"/>
  <c r="I142" i="4"/>
  <c r="C142" i="4"/>
  <c r="J142" i="4" s="1"/>
  <c r="I141" i="4"/>
  <c r="C141" i="4"/>
  <c r="J141" i="4" s="1"/>
  <c r="I140" i="4"/>
  <c r="C140" i="4"/>
  <c r="J140" i="4" s="1"/>
  <c r="I139" i="4"/>
  <c r="C139" i="4"/>
  <c r="J139" i="4" s="1"/>
  <c r="I138" i="4"/>
  <c r="C138" i="4"/>
  <c r="J138" i="4" s="1"/>
  <c r="I137" i="4"/>
  <c r="C137" i="4"/>
  <c r="J137" i="4" s="1"/>
  <c r="I136" i="4"/>
  <c r="C136" i="4"/>
  <c r="J136" i="4" s="1"/>
  <c r="I135" i="4"/>
  <c r="C135" i="4"/>
  <c r="J135" i="4" s="1"/>
  <c r="I134" i="4"/>
  <c r="C134" i="4"/>
  <c r="J134" i="4" s="1"/>
  <c r="I133" i="4"/>
  <c r="C133" i="4"/>
  <c r="J133" i="4" s="1"/>
  <c r="I132" i="4"/>
  <c r="C132" i="4"/>
  <c r="J132" i="4" s="1"/>
  <c r="I131" i="4"/>
  <c r="C131" i="4"/>
  <c r="J131" i="4" s="1"/>
  <c r="I130" i="4"/>
  <c r="C130" i="4"/>
  <c r="J130" i="4" s="1"/>
  <c r="I129" i="4"/>
  <c r="C129" i="4"/>
  <c r="J129" i="4" s="1"/>
  <c r="I128" i="4"/>
  <c r="C128" i="4"/>
  <c r="J128" i="4" s="1"/>
  <c r="I127" i="4"/>
  <c r="C127" i="4"/>
  <c r="J127" i="4" s="1"/>
  <c r="I126" i="4"/>
  <c r="C126" i="4"/>
  <c r="J126" i="4" s="1"/>
  <c r="I125" i="4"/>
  <c r="C125" i="4"/>
  <c r="J125" i="4" s="1"/>
  <c r="I124" i="4"/>
  <c r="C124" i="4"/>
  <c r="J124" i="4" s="1"/>
  <c r="I123" i="4"/>
  <c r="C123" i="4"/>
  <c r="J123" i="4" s="1"/>
  <c r="I122" i="4"/>
  <c r="C122" i="4"/>
  <c r="J122" i="4" s="1"/>
  <c r="I121" i="4"/>
  <c r="C121" i="4"/>
  <c r="J121" i="4" s="1"/>
  <c r="I120" i="4"/>
  <c r="C120" i="4"/>
  <c r="J120" i="4" s="1"/>
  <c r="I119" i="4"/>
  <c r="C119" i="4"/>
  <c r="J119" i="4" s="1"/>
  <c r="I118" i="4"/>
  <c r="C118" i="4"/>
  <c r="J118" i="4" s="1"/>
  <c r="I117" i="4"/>
  <c r="C117" i="4"/>
  <c r="J117" i="4" s="1"/>
  <c r="I116" i="4"/>
  <c r="C116" i="4"/>
  <c r="J116" i="4" s="1"/>
  <c r="I115" i="4"/>
  <c r="C115" i="4"/>
  <c r="J115" i="4" s="1"/>
  <c r="I114" i="4"/>
  <c r="C114" i="4"/>
  <c r="J114" i="4" s="1"/>
  <c r="I113" i="4"/>
  <c r="C113" i="4"/>
  <c r="J113" i="4" s="1"/>
  <c r="I112" i="4"/>
  <c r="C112" i="4"/>
  <c r="J112" i="4" s="1"/>
  <c r="I111" i="4"/>
  <c r="C111" i="4"/>
  <c r="J111" i="4" s="1"/>
  <c r="I110" i="4"/>
  <c r="C110" i="4"/>
  <c r="J110" i="4" s="1"/>
  <c r="I109" i="4"/>
  <c r="C109" i="4"/>
  <c r="J109" i="4" s="1"/>
  <c r="I108" i="4"/>
  <c r="C108" i="4"/>
  <c r="J108" i="4" s="1"/>
  <c r="I107" i="4"/>
  <c r="C107" i="4"/>
  <c r="J107" i="4" s="1"/>
  <c r="I106" i="4"/>
  <c r="C106" i="4"/>
  <c r="J106" i="4" s="1"/>
  <c r="I105" i="4"/>
  <c r="C105" i="4"/>
  <c r="J105" i="4" s="1"/>
  <c r="I104" i="4"/>
  <c r="C104" i="4"/>
  <c r="J104" i="4" s="1"/>
  <c r="I103" i="4"/>
  <c r="C103" i="4"/>
  <c r="J103" i="4" s="1"/>
  <c r="I102" i="4"/>
  <c r="C102" i="4"/>
  <c r="J102" i="4" s="1"/>
  <c r="I101" i="4"/>
  <c r="C101" i="4"/>
  <c r="J101" i="4" s="1"/>
  <c r="I100" i="4"/>
  <c r="C100" i="4"/>
  <c r="J100" i="4" s="1"/>
  <c r="I99" i="4"/>
  <c r="C99" i="4"/>
  <c r="J99" i="4" s="1"/>
  <c r="I98" i="4"/>
  <c r="C98" i="4"/>
  <c r="J98" i="4" s="1"/>
  <c r="I97" i="4"/>
  <c r="C97" i="4"/>
  <c r="J97" i="4" s="1"/>
  <c r="I96" i="4"/>
  <c r="C96" i="4"/>
  <c r="J96" i="4" s="1"/>
  <c r="I95" i="4"/>
  <c r="C95" i="4"/>
  <c r="J95" i="4" s="1"/>
  <c r="I94" i="4"/>
  <c r="C94" i="4"/>
  <c r="J94" i="4" s="1"/>
  <c r="I93" i="4"/>
  <c r="C93" i="4"/>
  <c r="J93" i="4" s="1"/>
  <c r="I92" i="4"/>
  <c r="C92" i="4"/>
  <c r="J92" i="4" s="1"/>
  <c r="I90" i="4"/>
  <c r="C90" i="4"/>
  <c r="J90" i="4" s="1"/>
  <c r="I89" i="4"/>
  <c r="C89" i="4"/>
  <c r="J89" i="4" s="1"/>
  <c r="I88" i="4"/>
  <c r="C88" i="4"/>
  <c r="J88" i="4" s="1"/>
  <c r="I87" i="4"/>
  <c r="C87" i="4"/>
  <c r="J87" i="4" s="1"/>
  <c r="I86" i="4"/>
  <c r="C86" i="4"/>
  <c r="J86" i="4" s="1"/>
  <c r="I85" i="4"/>
  <c r="C85" i="4"/>
  <c r="J85" i="4" s="1"/>
  <c r="I84" i="4"/>
  <c r="C84" i="4"/>
  <c r="J84" i="4" s="1"/>
  <c r="I83" i="4"/>
  <c r="C83" i="4"/>
  <c r="J83" i="4" s="1"/>
  <c r="I82" i="4"/>
  <c r="C82" i="4"/>
  <c r="J82" i="4" s="1"/>
  <c r="I81" i="4"/>
  <c r="C81" i="4"/>
  <c r="J81" i="4" s="1"/>
  <c r="I80" i="4"/>
  <c r="C80" i="4"/>
  <c r="J80" i="4" s="1"/>
  <c r="I79" i="4"/>
  <c r="C79" i="4"/>
  <c r="J79" i="4" s="1"/>
  <c r="I78" i="4"/>
  <c r="C78" i="4"/>
  <c r="J78" i="4" s="1"/>
  <c r="I77" i="4"/>
  <c r="C77" i="4"/>
  <c r="J77" i="4" s="1"/>
  <c r="I76" i="4"/>
  <c r="C76" i="4"/>
  <c r="J76" i="4" s="1"/>
  <c r="I75" i="4"/>
  <c r="C75" i="4"/>
  <c r="J75" i="4" s="1"/>
  <c r="I74" i="4"/>
  <c r="C74" i="4"/>
  <c r="J74" i="4" s="1"/>
  <c r="I73" i="4"/>
  <c r="C73" i="4"/>
  <c r="J73" i="4" s="1"/>
  <c r="I72" i="4"/>
  <c r="C72" i="4"/>
  <c r="J72" i="4" s="1"/>
  <c r="I71" i="4"/>
  <c r="C71" i="4"/>
  <c r="J71" i="4" s="1"/>
  <c r="I70" i="4"/>
  <c r="C70" i="4"/>
  <c r="J70" i="4" s="1"/>
  <c r="I69" i="4"/>
  <c r="C69" i="4"/>
  <c r="J69" i="4" s="1"/>
  <c r="I68" i="4"/>
  <c r="C68" i="4"/>
  <c r="J68" i="4" s="1"/>
  <c r="I67" i="4"/>
  <c r="C67" i="4"/>
  <c r="J67" i="4" s="1"/>
  <c r="I66" i="4"/>
  <c r="C66" i="4"/>
  <c r="J66" i="4" s="1"/>
  <c r="I65" i="4"/>
  <c r="C65" i="4"/>
  <c r="J65" i="4" s="1"/>
  <c r="I64" i="4"/>
  <c r="C64" i="4"/>
  <c r="J64" i="4" s="1"/>
  <c r="I63" i="4"/>
  <c r="C63" i="4"/>
  <c r="J63" i="4" s="1"/>
  <c r="I62" i="4"/>
  <c r="C62" i="4"/>
  <c r="J62" i="4" s="1"/>
  <c r="I61" i="4"/>
  <c r="C61" i="4"/>
  <c r="J61" i="4" s="1"/>
  <c r="I60" i="4"/>
  <c r="C60" i="4"/>
  <c r="J60" i="4" s="1"/>
  <c r="I59" i="4"/>
  <c r="C59" i="4"/>
  <c r="J59" i="4" s="1"/>
  <c r="I58" i="4"/>
  <c r="C58" i="4"/>
  <c r="J58" i="4" s="1"/>
  <c r="I57" i="4"/>
  <c r="C57" i="4"/>
  <c r="J57" i="4" s="1"/>
  <c r="I56" i="4"/>
  <c r="C56" i="4"/>
  <c r="J56" i="4" s="1"/>
  <c r="I55" i="4"/>
  <c r="C55" i="4"/>
  <c r="J55" i="4" s="1"/>
  <c r="I54" i="4"/>
  <c r="C54" i="4"/>
  <c r="J54" i="4" s="1"/>
  <c r="I53" i="4"/>
  <c r="C53" i="4"/>
  <c r="J53" i="4" s="1"/>
  <c r="I52" i="4"/>
  <c r="C52" i="4"/>
  <c r="J52" i="4" s="1"/>
  <c r="I51" i="4"/>
  <c r="C51" i="4"/>
  <c r="J51" i="4" s="1"/>
  <c r="I50" i="4"/>
  <c r="C50" i="4"/>
  <c r="J50" i="4" s="1"/>
  <c r="I49" i="4"/>
  <c r="C49" i="4"/>
  <c r="J49" i="4" s="1"/>
  <c r="I48" i="4"/>
  <c r="C48" i="4"/>
  <c r="J48" i="4" s="1"/>
  <c r="I47" i="4"/>
  <c r="C47" i="4"/>
  <c r="J47" i="4" s="1"/>
  <c r="I46" i="4"/>
  <c r="C46" i="4"/>
  <c r="J46" i="4" s="1"/>
  <c r="I45" i="4"/>
  <c r="C45" i="4"/>
  <c r="J45" i="4" s="1"/>
  <c r="I44" i="4"/>
  <c r="C44" i="4"/>
  <c r="J44" i="4" s="1"/>
  <c r="I42" i="4"/>
  <c r="C42" i="4"/>
  <c r="J42" i="4" s="1"/>
  <c r="I41" i="4"/>
  <c r="C41" i="4"/>
  <c r="J41" i="4" s="1"/>
  <c r="I40" i="4"/>
  <c r="C40" i="4"/>
  <c r="J40" i="4" s="1"/>
  <c r="I39" i="4"/>
  <c r="C39" i="4"/>
  <c r="J39" i="4" s="1"/>
  <c r="I38" i="4"/>
  <c r="C38" i="4"/>
  <c r="J38" i="4" s="1"/>
  <c r="I37" i="4"/>
  <c r="C37" i="4"/>
  <c r="J37" i="4" s="1"/>
  <c r="I36" i="4"/>
  <c r="C36" i="4"/>
  <c r="J36" i="4" s="1"/>
  <c r="I35" i="4"/>
  <c r="C35" i="4"/>
  <c r="J35" i="4" s="1"/>
  <c r="I34" i="4"/>
  <c r="C34" i="4"/>
  <c r="J34" i="4" s="1"/>
  <c r="I33" i="4"/>
  <c r="C33" i="4"/>
  <c r="J33" i="4" s="1"/>
  <c r="I32" i="4"/>
  <c r="C32" i="4"/>
  <c r="J32" i="4" s="1"/>
  <c r="I31" i="4"/>
  <c r="C31" i="4"/>
  <c r="J31" i="4" s="1"/>
  <c r="I30" i="4"/>
  <c r="C30" i="4"/>
  <c r="J30" i="4" s="1"/>
  <c r="I29" i="4"/>
  <c r="C29" i="4"/>
  <c r="J29" i="4" s="1"/>
  <c r="I28" i="4"/>
  <c r="C28" i="4"/>
  <c r="J28" i="4" s="1"/>
  <c r="I27" i="4"/>
  <c r="C27" i="4"/>
  <c r="J27" i="4" s="1"/>
  <c r="I26" i="4"/>
  <c r="C26" i="4"/>
  <c r="J26" i="4" s="1"/>
  <c r="I25" i="4"/>
  <c r="C25" i="4"/>
  <c r="J25" i="4" s="1"/>
  <c r="I24" i="4"/>
  <c r="C24" i="4"/>
  <c r="J24" i="4" s="1"/>
  <c r="I23" i="4"/>
  <c r="C23" i="4"/>
  <c r="J23" i="4" s="1"/>
  <c r="I22" i="4"/>
  <c r="C22" i="4"/>
  <c r="J22" i="4" s="1"/>
  <c r="I21" i="4"/>
  <c r="C21" i="4"/>
  <c r="J21" i="4" s="1"/>
  <c r="I20" i="4"/>
  <c r="C20" i="4"/>
  <c r="J20" i="4" s="1"/>
  <c r="I19" i="4"/>
  <c r="C19" i="4"/>
  <c r="J19" i="4" s="1"/>
  <c r="I18" i="4"/>
  <c r="C18" i="4"/>
  <c r="J18" i="4" s="1"/>
  <c r="I17" i="4"/>
  <c r="C17" i="4"/>
  <c r="J17" i="4" s="1"/>
  <c r="I16" i="4"/>
  <c r="C16" i="4"/>
  <c r="J16" i="4" s="1"/>
  <c r="I15" i="4"/>
  <c r="C15" i="4"/>
  <c r="J15" i="4" s="1"/>
  <c r="I14" i="4"/>
  <c r="C14" i="4"/>
  <c r="J14" i="4" s="1"/>
  <c r="I13" i="4"/>
  <c r="C13" i="4"/>
  <c r="J13" i="4" s="1"/>
  <c r="I12" i="4"/>
  <c r="C12" i="4"/>
  <c r="J12" i="4" s="1"/>
  <c r="I11" i="4"/>
  <c r="C11" i="4"/>
  <c r="J11" i="4" s="1"/>
  <c r="I10" i="4"/>
  <c r="C10" i="4"/>
  <c r="J10" i="4" s="1"/>
  <c r="I9" i="4"/>
  <c r="C9" i="4"/>
  <c r="J9" i="4" s="1"/>
  <c r="I8" i="4"/>
  <c r="C8" i="4"/>
  <c r="J8" i="4" s="1"/>
  <c r="I7" i="4"/>
  <c r="C7" i="4"/>
  <c r="J7" i="4" s="1"/>
  <c r="I6" i="4"/>
  <c r="C6" i="4"/>
  <c r="J6" i="4" s="1"/>
  <c r="I5" i="4"/>
  <c r="C5" i="4"/>
  <c r="J5" i="4" s="1"/>
  <c r="I4" i="4"/>
  <c r="C4" i="4"/>
  <c r="J4" i="4" s="1"/>
  <c r="I3" i="4"/>
  <c r="C3" i="4"/>
  <c r="J3" i="4" s="1"/>
  <c r="I2" i="4"/>
  <c r="C2" i="4"/>
  <c r="J2" i="4" s="1"/>
  <c r="J1" i="4"/>
  <c r="I1" i="4"/>
  <c r="D42" i="1"/>
  <c r="D41" i="1"/>
  <c r="D40" i="1"/>
  <c r="D39" i="1"/>
  <c r="D38" i="1"/>
  <c r="A3" i="1" l="1"/>
  <c r="B7" i="2" l="1"/>
  <c r="B9" i="2"/>
  <c r="B6" i="2"/>
  <c r="A8" i="2"/>
  <c r="A10" i="2"/>
  <c r="B8" i="2"/>
  <c r="B10" i="2"/>
  <c r="A7" i="2"/>
  <c r="A9" i="2"/>
  <c r="A6" i="2"/>
  <c r="C6" i="2" s="1"/>
  <c r="A4" i="1"/>
  <c r="C7" i="2"/>
  <c r="C10" i="2"/>
  <c r="G9" i="2" l="1"/>
  <c r="D9" i="2"/>
  <c r="E41" i="1" s="1"/>
  <c r="H9" i="2"/>
  <c r="H41" i="1" s="1"/>
  <c r="F9" i="2"/>
  <c r="F41" i="1" s="1"/>
  <c r="C8" i="2"/>
  <c r="D8" i="2"/>
  <c r="G8" i="2"/>
  <c r="G40" i="1" s="1"/>
  <c r="H8" i="2"/>
  <c r="H40" i="1" s="1"/>
  <c r="F8" i="2"/>
  <c r="F40" i="1" s="1"/>
  <c r="D6" i="2"/>
  <c r="E38" i="1" s="1"/>
  <c r="H6" i="2"/>
  <c r="H38" i="1" s="1"/>
  <c r="F6" i="2"/>
  <c r="F38" i="1" s="1"/>
  <c r="G6" i="2"/>
  <c r="G38" i="1" s="1"/>
  <c r="D10" i="2"/>
  <c r="E42" i="1" s="1"/>
  <c r="H10" i="2"/>
  <c r="H42" i="1" s="1"/>
  <c r="F10" i="2"/>
  <c r="F42" i="1" s="1"/>
  <c r="G10" i="2"/>
  <c r="G42" i="1" s="1"/>
  <c r="H7" i="2"/>
  <c r="H39" i="1" s="1"/>
  <c r="F7" i="2"/>
  <c r="F39" i="1" s="1"/>
  <c r="G7" i="2"/>
  <c r="G39" i="1" s="1"/>
  <c r="D7" i="2"/>
  <c r="E39" i="1" s="1"/>
  <c r="G41" i="1"/>
  <c r="C9" i="2"/>
  <c r="E40" i="1"/>
</calcChain>
</file>

<file path=xl/comments1.xml><?xml version="1.0" encoding="utf-8"?>
<comments xmlns="http://schemas.openxmlformats.org/spreadsheetml/2006/main">
  <authors>
    <author xml:space="preserve"> </author>
  </authors>
  <commentList>
    <comment ref="D1268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Per Terry, Make number tested to 0.</t>
        </r>
      </text>
    </comment>
    <comment ref="F127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Per Terry, make data empty. It was 417. School 0081</t>
        </r>
      </text>
    </comment>
    <comment ref="G127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Per Terry, make data empty. It was 433.</t>
        </r>
      </text>
    </comment>
    <comment ref="H1274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Per Terry, make data empty. It was 456</t>
        </r>
      </text>
    </comment>
  </commentList>
</comments>
</file>

<file path=xl/sharedStrings.xml><?xml version="1.0" encoding="utf-8"?>
<sst xmlns="http://schemas.openxmlformats.org/spreadsheetml/2006/main" count="636" uniqueCount="320">
  <si>
    <t>School Number</t>
  </si>
  <si>
    <t>School Name</t>
  </si>
  <si>
    <t>Grade</t>
  </si>
  <si>
    <t>FCAT 2.0 Level</t>
  </si>
  <si>
    <t>Average Fair RC Ability Score for AP1</t>
  </si>
  <si>
    <t>Average Fair RC Ability Score for AP2</t>
  </si>
  <si>
    <t>Average Fair RC Ability Score for AP3</t>
  </si>
  <si>
    <t>Number of Students</t>
  </si>
  <si>
    <t>AP1</t>
  </si>
  <si>
    <t>AP2</t>
  </si>
  <si>
    <t>AP3</t>
  </si>
  <si>
    <t>L1</t>
  </si>
  <si>
    <t>L2</t>
  </si>
  <si>
    <t>L3</t>
  </si>
  <si>
    <t>L4</t>
  </si>
  <si>
    <t>L5</t>
  </si>
  <si>
    <t>Direction: Click on ROW 2, then click on arrow key to select a school on the list</t>
  </si>
  <si>
    <t>Average Fair RC Ability Score for AP</t>
  </si>
  <si>
    <t>Data Chart</t>
  </si>
  <si>
    <t>2012 FCAT 2.0 Level</t>
  </si>
  <si>
    <t>SCHOOL_NUMBER</t>
  </si>
  <si>
    <t>SCHOOL NAME</t>
  </si>
  <si>
    <t>y</t>
  </si>
  <si>
    <t>Y</t>
  </si>
  <si>
    <t>ACADEMIR CHARTER SCHOOL WEST</t>
  </si>
  <si>
    <t>ACADEMY FOR INT'L EDUCATION CH</t>
  </si>
  <si>
    <t>ADA MERRITT K-8 CENTER</t>
  </si>
  <si>
    <t>ADVANCED LEARNING CHARTER SCH</t>
  </si>
  <si>
    <t>ADVANTAGE ACAD AT SUMMERVILLE</t>
  </si>
  <si>
    <t>ADVANTAGE ACAD AT WATERSTONE</t>
  </si>
  <si>
    <t>ADVANTAGE ACADEMY SANTA FE</t>
  </si>
  <si>
    <t>AIR BASE ELEMENTARY</t>
  </si>
  <si>
    <t>ALPHA CHARTER OF EXCELLENCE</t>
  </si>
  <si>
    <t>AMELIA EARHART ELEMENTARY</t>
  </si>
  <si>
    <t>ARCH CREEK ELEMENTARY SCHOOL</t>
  </si>
  <si>
    <t>ARCHIMEDEAN ACADEMY</t>
  </si>
  <si>
    <t>ARCOLA LAKE ELEMENTARY</t>
  </si>
  <si>
    <t>AUBURNDALE ELEMENTARY</t>
  </si>
  <si>
    <t>AVENTURA CITY OF EXCELLENCE</t>
  </si>
  <si>
    <t>AVENTURA WATERWAYS K-8 CENTER</t>
  </si>
  <si>
    <t>AVOCADO ELEMENTARY</t>
  </si>
  <si>
    <t>BANYAN ELEMENTARY</t>
  </si>
  <si>
    <t>BARBARA HAWKINS ELEMENTARY</t>
  </si>
  <si>
    <t>BEL-AIRE ELEMENTARY</t>
  </si>
  <si>
    <t>BEN GAMLA CHARTER SCHL</t>
  </si>
  <si>
    <t>BEN SHEPPARD ELEMENTARY</t>
  </si>
  <si>
    <t>BENJAMIN FRANKLIN K-8 CENTER</t>
  </si>
  <si>
    <t>BENT TREE ELEMENTARY</t>
  </si>
  <si>
    <t>BISCAYNE ELEMENTARY</t>
  </si>
  <si>
    <t>BISCAYNE GARDENS ELEMENTARY</t>
  </si>
  <si>
    <t>BLUE LAKES ELEMENTARY</t>
  </si>
  <si>
    <t>BOB GRAHAM EDUCATION CTR</t>
  </si>
  <si>
    <t>BOWMAN ASHE/DOOLIN K-8 ACAD</t>
  </si>
  <si>
    <t>BRENTWOOD ELEMENTARY</t>
  </si>
  <si>
    <t>BRIDGEPOINT ACAD GREATER MIAMI</t>
  </si>
  <si>
    <t>BRIDGEPOINT ACAD INTERAMERICAN</t>
  </si>
  <si>
    <t>BRIDGEPOINT ACAD VILLAGE GREEN</t>
  </si>
  <si>
    <t>BRIDGEPOINT ACADEMY</t>
  </si>
  <si>
    <t>BROADMOOR ELEMENTARY</t>
  </si>
  <si>
    <t>BUNCHE PARK ELEMENTARY</t>
  </si>
  <si>
    <t>CALUSA ELEMENTARY</t>
  </si>
  <si>
    <t>CAMPBELL DRIVE K-8 CENTER</t>
  </si>
  <si>
    <t>CARIBBEAN ELEMENTARY</t>
  </si>
  <si>
    <t>CAROL CITY ELEMENTARY</t>
  </si>
  <si>
    <t>CARRIE P MEEK/WESTVIEW K-8 CTR</t>
  </si>
  <si>
    <t>CHAPMAN PARTNERSHIP ECC NORTH</t>
  </si>
  <si>
    <t>CHAPMAN PARTNERSHIP ECC SOUTH</t>
  </si>
  <si>
    <t>CHARLES DAVID WYCHE JR ELEM</t>
  </si>
  <si>
    <t>CHARLES R. DREW K-8 CENTER</t>
  </si>
  <si>
    <t>CHARLES R. HADLEY ELEMENTARY</t>
  </si>
  <si>
    <t>CHARTER SCHOOL AT WATERSTONE</t>
  </si>
  <si>
    <t>CHRISTINA M. EVE ELEMENTARY</t>
  </si>
  <si>
    <t>CITRUS GROVE ELEMENTARY</t>
  </si>
  <si>
    <t>CLAUDE PEPPER ELEMENTARY</t>
  </si>
  <si>
    <t>COCONUT GROVE ELEMENTARY</t>
  </si>
  <si>
    <t>COCONUT PALM K-8 ACADEMY</t>
  </si>
  <si>
    <t>COLONIAL DRIVE ELEMENTARY</t>
  </si>
  <si>
    <t>COMSTOCK ELEMENTARY</t>
  </si>
  <si>
    <t>CORAL GABLES PREPARATORY ACAD</t>
  </si>
  <si>
    <t>CORAL PARK ELEMENTARY</t>
  </si>
  <si>
    <t>CORAL REEF ELEMENTARY</t>
  </si>
  <si>
    <t>CORAL REEF MONTESSORI ACAD CH</t>
  </si>
  <si>
    <t>CORAL TERRACE ELEMENTARY</t>
  </si>
  <si>
    <t>CORAL WAY K-8 CENTER</t>
  </si>
  <si>
    <t>CRESTVIEW ELEMENTARY</t>
  </si>
  <si>
    <t>CUTLER RIDGE ELEMENTARY</t>
  </si>
  <si>
    <t>CYPRESS ELEMENTARY</t>
  </si>
  <si>
    <t>DANTE B. FASCELL ELEMENTARY</t>
  </si>
  <si>
    <t>DAVID FAIRCHILD ELEMENTARY</t>
  </si>
  <si>
    <t>DAVID LAWRENCE JR K-8 CENTER</t>
  </si>
  <si>
    <t>DEVON AIRE K-8 CENTER</t>
  </si>
  <si>
    <t>District</t>
  </si>
  <si>
    <t>DORAL ACADEMY</t>
  </si>
  <si>
    <t>DORAL ACADEMY OF TECHNOLOGY</t>
  </si>
  <si>
    <t>DOWNTOWN MIAMI CHARTER SCHOOL</t>
  </si>
  <si>
    <t>DR GILBERT L. PORTER ELEM</t>
  </si>
  <si>
    <t>DR H W MACK/W LITTLE RIVER K8</t>
  </si>
  <si>
    <t>DR HENRY E PERRINE ACADEMY</t>
  </si>
  <si>
    <t>DR ROLANDO ESPINOSA K-8</t>
  </si>
  <si>
    <t>DR. CARLOS J FINLAY ELEMENTARY</t>
  </si>
  <si>
    <t>DR. EDWARD L. WHIGHAM</t>
  </si>
  <si>
    <t>DR. MANUEL C. BARREIRO ELEM</t>
  </si>
  <si>
    <t>DR. ROBERT B. INGRAM EL</t>
  </si>
  <si>
    <t>E.W.F. STIRRUP ELEMENTARY</t>
  </si>
  <si>
    <t>EARLINGTON HEIGHTS ELEMENTARY</t>
  </si>
  <si>
    <t>EARLY BEGINNINGS ACADEMY-CIVIC</t>
  </si>
  <si>
    <t>EDISON PARK K-8 CENTER</t>
  </si>
  <si>
    <t>EMERSON ELEMENTARY</t>
  </si>
  <si>
    <t>ENEIDA MASSAS HARTNER ELEM</t>
  </si>
  <si>
    <t>ERNEST R GRAHAM K-8 CENTER</t>
  </si>
  <si>
    <t>ETHEL F BECKFORD/RICHMOND ELEM</t>
  </si>
  <si>
    <t>ETHEL KOGER BECKHAM ELEMENTARY</t>
  </si>
  <si>
    <t>EUGENIA B. THOMAS K-8 CENTER</t>
  </si>
  <si>
    <t>EVERGLADES K-8 CENTER</t>
  </si>
  <si>
    <t>EVERGLADES PREPARATORY ACADEMY</t>
  </si>
  <si>
    <t>EXCELSIOR CHARTER ACADEMY</t>
  </si>
  <si>
    <t>EXCELSIOR LANGUAGE ACADEMY K-8</t>
  </si>
  <si>
    <t>FAIRLAWN ELEMENTARY</t>
  </si>
  <si>
    <t>FIENBERG/FISHER K-8 CENTER</t>
  </si>
  <si>
    <t>FLAGAMI ELEMENTARY</t>
  </si>
  <si>
    <t>FLAMINGO ELEMENTARY</t>
  </si>
  <si>
    <t>FLORIDA CITY ELEMENTARY</t>
  </si>
  <si>
    <t>FLORIDA INTERNATIONAL EL ACAD</t>
  </si>
  <si>
    <t>FRANCES S. TUCKER ELEMENTARY</t>
  </si>
  <si>
    <t>FRANK C. MARTIN K-8 CENTER</t>
  </si>
  <si>
    <t>FREDERICK DOUGLASS ELEMENTARY</t>
  </si>
  <si>
    <t>FULFORD ELEMENTARY</t>
  </si>
  <si>
    <t>GATEWAY ENVIRONMENTAL K-8</t>
  </si>
  <si>
    <t>GEORGE WASHINGTON CARVER ELEM</t>
  </si>
  <si>
    <t>GERTRUDE EDELMAN/SABAL PALM EL</t>
  </si>
  <si>
    <t>GIBSON CHARTER SCHOOL</t>
  </si>
  <si>
    <t>GLORIA FLOYD ELEMENTARY</t>
  </si>
  <si>
    <t>GOLDEN GLADES ELEMENTARY</t>
  </si>
  <si>
    <t>GOULDS ELEMENTARY</t>
  </si>
  <si>
    <t>GRATIGNY ELEMENTARY</t>
  </si>
  <si>
    <t>GREENGLADE ELEMENTARY</t>
  </si>
  <si>
    <t>GREYNOLDS PARK ELEMENTARY</t>
  </si>
  <si>
    <t>GULFSTREAM ELEMENTARY</t>
  </si>
  <si>
    <t>HENRY E.S. REEVES ELEMENTARY</t>
  </si>
  <si>
    <t>HENRY M. FLAGLER ELEMENTARY</t>
  </si>
  <si>
    <t>HENRY S. WEST LABORATORY SCHL</t>
  </si>
  <si>
    <t>HIALEAH ELEMENTARY</t>
  </si>
  <si>
    <t>HIALEAH GARDENS ELEMENTARY</t>
  </si>
  <si>
    <t>HIBISCUS ELEMENTARY</t>
  </si>
  <si>
    <t>HOLMES ELEMENTARY</t>
  </si>
  <si>
    <t>HOWARD DRIVE ELEMENTARY</t>
  </si>
  <si>
    <t>HUBERT O. SIBLEY K-8 CENTER</t>
  </si>
  <si>
    <t>IRVING &amp; BEATRICE PESKOE K-8</t>
  </si>
  <si>
    <t>ISAAC ACADEMY K-8</t>
  </si>
  <si>
    <t>JACK D. GORDON ELEMENTARY</t>
  </si>
  <si>
    <t>JAMES H. BRIGHT/JW JOHNSON ES</t>
  </si>
  <si>
    <t>JANE ROBERTS K-8 CENTER</t>
  </si>
  <si>
    <t>JESSE J MCCRARY JR ELEMENTARY</t>
  </si>
  <si>
    <t>JOE HALL ELEMENTARY</t>
  </si>
  <si>
    <t>JOELLA C. GOOD ELEMENTARY</t>
  </si>
  <si>
    <t>JOHN G. DUPUIS ELEMENTARY</t>
  </si>
  <si>
    <t>JOHN I. SMITH K-8 CENTER</t>
  </si>
  <si>
    <t>KELSEY L. PHARR ELEMENTARY</t>
  </si>
  <si>
    <t>KENDALE ELEMENTARY</t>
  </si>
  <si>
    <t>KENDALE LAKES ELEMENTARY</t>
  </si>
  <si>
    <t>KENSINGTON PARK ELEMENTARY</t>
  </si>
  <si>
    <t>KENWOOD K-8 CENTER</t>
  </si>
  <si>
    <t>KEY BISCAYNE K-8 CENTER</t>
  </si>
  <si>
    <t>KEYS GATE CHARTER SCHOOL</t>
  </si>
  <si>
    <t>KINLOCH PARK ELEMENTARY</t>
  </si>
  <si>
    <t>LAKE STEVENS ELEMENTARY</t>
  </si>
  <si>
    <t>LAKEVIEW ELEMENTARY</t>
  </si>
  <si>
    <t>LAURA C. SAUNDERS ELEMENTARY</t>
  </si>
  <si>
    <t>LEEWOOD K-8 CENTER</t>
  </si>
  <si>
    <t>LEISURE CITY K-8 CENTER</t>
  </si>
  <si>
    <t>LENORA B. SMITH ELEMENTARY</t>
  </si>
  <si>
    <t>LIBERTY CITY ELEMENTARY</t>
  </si>
  <si>
    <t>LILLIE C. EVANS K-8 CENTER</t>
  </si>
  <si>
    <t>LINCOLN-MARTI CHARTER HIALEAH</t>
  </si>
  <si>
    <t>LINCOLN-MARTI CS INT'L CAMPUS</t>
  </si>
  <si>
    <t>LINCOLN-MARTI CS LITTLE HAVANA</t>
  </si>
  <si>
    <t>LINDA LENTIN K-8 CENTER</t>
  </si>
  <si>
    <t>LORAH PARK ELEMENTARY</t>
  </si>
  <si>
    <t>LUDLAM ELEMENTARY</t>
  </si>
  <si>
    <t>M.A. MILAM K-8 CENTER</t>
  </si>
  <si>
    <t>MADIE IVES ELEMENTARY</t>
  </si>
  <si>
    <t>MAE WALTERS ELEMENTARY</t>
  </si>
  <si>
    <t>MANDARIN LAKES K-8 CENTER</t>
  </si>
  <si>
    <t>MARJORY STONEMAN DOUGLAS ELEM</t>
  </si>
  <si>
    <t>MATER ACADEMY</t>
  </si>
  <si>
    <t>MATER ACADEMY (MIAMI BEACH)</t>
  </si>
  <si>
    <t>MATER ACADEMY AT MOUNT SINAI</t>
  </si>
  <si>
    <t>MATER ACADEMY EAST CHARTER</t>
  </si>
  <si>
    <t>MATER ACADEMY OF INTL STUDIES</t>
  </si>
  <si>
    <t>MATER BRICKELL PREP ACADEMY</t>
  </si>
  <si>
    <t>MATER GARDENS ACADEMY</t>
  </si>
  <si>
    <t>MATER GROVE ACADEMY</t>
  </si>
  <si>
    <t>MAYA ANGELOU ELEMENTARY</t>
  </si>
  <si>
    <t>MEADOWLANE ELEMENTARY</t>
  </si>
  <si>
    <t>MELROSE ELEMENTARY</t>
  </si>
  <si>
    <t>MIAMI CHILDREN'S MUSEUM</t>
  </si>
  <si>
    <t>MIAMI COMMUNITY CHARTER SCHOOL</t>
  </si>
  <si>
    <t>MIAMI GARDENS ELEMENTARY</t>
  </si>
  <si>
    <t>MIAMI HEIGHTS ELEMENTARY</t>
  </si>
  <si>
    <t>MIAMI LAKES K-8 CENTER</t>
  </si>
  <si>
    <t>MIAMI PARK ELEMENTARY</t>
  </si>
  <si>
    <t>MIAMI SHORES ELEMENTARY</t>
  </si>
  <si>
    <t>MIAMI SPRINGS ELEMENTARY</t>
  </si>
  <si>
    <t>MORNINGSIDE K-8 ACADEMY</t>
  </si>
  <si>
    <t>MYRTLE GROVE K-8 CENTER</t>
  </si>
  <si>
    <t>N. DADE CTR FOR MODERN LANG</t>
  </si>
  <si>
    <t>NATHAN YOUNG ELEMENTARY</t>
  </si>
  <si>
    <t>NATURAL BRIDGE ELEMENTARY</t>
  </si>
  <si>
    <t>NEVA KING COOPER EDUCATIONAL</t>
  </si>
  <si>
    <t>NORLAND ELEMENTARY</t>
  </si>
  <si>
    <t>NORMA BUTLER BOSSARD ELEM</t>
  </si>
  <si>
    <t>NORMAN S. EDELCUP/SUNNY ISLES</t>
  </si>
  <si>
    <t>NORTH BEACH ELEMENTARY</t>
  </si>
  <si>
    <t>NORTH COUNTY K-8 CENTER</t>
  </si>
  <si>
    <t>NORTH GLADE ELEMENTARY</t>
  </si>
  <si>
    <t>NORTH HIALEAH ELEMENTARY</t>
  </si>
  <si>
    <t>NORTH MIAMI ELEMENTARY</t>
  </si>
  <si>
    <t>NORTH TWIN LAKES ELEMENTARY</t>
  </si>
  <si>
    <t>NORWOOD ELEMENTARY</t>
  </si>
  <si>
    <t>OAK GROVE ELEMENTARY</t>
  </si>
  <si>
    <t>OJUS ELEMENTARY</t>
  </si>
  <si>
    <t>OLINDA ELEMENTARY</t>
  </si>
  <si>
    <t>OLIVER HOOVER ELEMENTARY</t>
  </si>
  <si>
    <t>OLYMPIA HEIGHTS ELEMENTARY</t>
  </si>
  <si>
    <t>ORCHARD VILLA ELEMENTARY</t>
  </si>
  <si>
    <t>OXFORD ACADEMY OF MIAMI</t>
  </si>
  <si>
    <t>PALM GLADES PREPATORY ACADEMY</t>
  </si>
  <si>
    <t>PALM LAKES ELEMENTARY</t>
  </si>
  <si>
    <t>PALM SPRINGS ELEMENTARY</t>
  </si>
  <si>
    <t>PALM SPRINGS NORTH ELEMENTARY</t>
  </si>
  <si>
    <t>PALMETTO ELEMENTARY</t>
  </si>
  <si>
    <t>PARKVIEW ELEMENTARY</t>
  </si>
  <si>
    <t>PARKWAY ELEMENTARY</t>
  </si>
  <si>
    <t>PAUL LAURENCE DUNBAR K-8 CTR</t>
  </si>
  <si>
    <t>PHILLIS WHEATLEY ELEMENTARY</t>
  </si>
  <si>
    <t>PHYLLIS RUTH MILLER ELEMENTARY</t>
  </si>
  <si>
    <t>PINE LAKE ELEMENTARY</t>
  </si>
  <si>
    <t>PINE VILLA ELEMENTARY</t>
  </si>
  <si>
    <t>PINECREST ACADEMY (NORTH)</t>
  </si>
  <si>
    <t>PINECREST ACADEMY SOUTH CAMPUS</t>
  </si>
  <si>
    <t>PINECREST COVE ACADEMY</t>
  </si>
  <si>
    <t>PINECREST ELEMENTARY</t>
  </si>
  <si>
    <t>PINECREST PREP ACADEMY</t>
  </si>
  <si>
    <t>POINCIANA PARK ELEMENTARY</t>
  </si>
  <si>
    <t>PRIMARY LEARNING CENTER</t>
  </si>
  <si>
    <t>RAINBOW PARK ELEMENTARY</t>
  </si>
  <si>
    <t>RAMZ ACADEMY ELEM MIAMI CAMPUS</t>
  </si>
  <si>
    <t>REDLAND ELEMENTARY</t>
  </si>
  <si>
    <t>REDONDO ELEMENTARY</t>
  </si>
  <si>
    <t>RENAISSANCE ELEMENTARY CHARTER</t>
  </si>
  <si>
    <t>RICHARD ALLEN LEADERSHIP ACAD</t>
  </si>
  <si>
    <t>RIVERSIDE ELEMENTARY</t>
  </si>
  <si>
    <t>ROBERT RUSSA MOTON ELEMENTARY</t>
  </si>
  <si>
    <t>ROCKWAY ELEMENTARY</t>
  </si>
  <si>
    <t>ROYAL GREEN ELEMENTARY</t>
  </si>
  <si>
    <t>ROYAL PALM ELEMENTARY</t>
  </si>
  <si>
    <t>RUTH K BROAD/BAY HARBOR K-8</t>
  </si>
  <si>
    <t>SANTA CLARA ELEMENTARY</t>
  </si>
  <si>
    <t>SCOTT LAKE ELEMENTARY</t>
  </si>
  <si>
    <t>SEMINOLE ELEMENTARY</t>
  </si>
  <si>
    <t>SHADOWLAWN ELEMENTARY</t>
  </si>
  <si>
    <t>SHENANDOAH ELEMENTARY</t>
  </si>
  <si>
    <t>SILVER BLUFF ELEMENTARY</t>
  </si>
  <si>
    <t>SKYWAY ELEMENTARY</t>
  </si>
  <si>
    <t>SNAPPER CREEK ELEMENTARY</t>
  </si>
  <si>
    <t>SOMERSET ACAD AT SILVER PALMS</t>
  </si>
  <si>
    <t>SOMERSET ACADEMY</t>
  </si>
  <si>
    <t>SOMERSET ACADEMY CHARTER ELEM</t>
  </si>
  <si>
    <t>SOMERSET ACADEMY ELEMENTARY</t>
  </si>
  <si>
    <t>SOMERSET ACADEMY(SILVER PALMS)</t>
  </si>
  <si>
    <t>SOMERSET ARTS ACADEMY</t>
  </si>
  <si>
    <t>SOMERSET GABLES ACADEMY</t>
  </si>
  <si>
    <t>SOMERSET OAKS ACADEMY</t>
  </si>
  <si>
    <t>SOUTH DADE MIDDLE SCHOOL</t>
  </si>
  <si>
    <t>SOUTH FLORIDA AUTISM CHARTER</t>
  </si>
  <si>
    <t>SOUTH HIALEAH ELEMENTARY</t>
  </si>
  <si>
    <t>SOUTH MIAMI HEIGHTS ELEMENTARY</t>
  </si>
  <si>
    <t>SOUTH MIAMI K-8 CENTER</t>
  </si>
  <si>
    <t>SOUTH POINTE ELEMENTARY</t>
  </si>
  <si>
    <t>SOUTHSIDE ELEMENTARY</t>
  </si>
  <si>
    <t>SPANISH LAKE ELEMENTARY</t>
  </si>
  <si>
    <t>SPRINGVIEW ELEMENTARY</t>
  </si>
  <si>
    <t>SUMMERVILLE CHARTER SCHOOL</t>
  </si>
  <si>
    <t>SUNSET ELEMENTARY</t>
  </si>
  <si>
    <t>SUNSET PARK ELEMENTARY</t>
  </si>
  <si>
    <t>SWEETWATER ELEMENTARY</t>
  </si>
  <si>
    <t>SYLVANIA HEIGHTS ELEMENTARY</t>
  </si>
  <si>
    <t>THENA C. CROWDER EARLY CHLDHD</t>
  </si>
  <si>
    <t>TOUSSAINT L'OUVERTURE ELEM</t>
  </si>
  <si>
    <t>TREASURE ISLAND ELEMENTARY</t>
  </si>
  <si>
    <t>TROPICAL ELEMENTARY</t>
  </si>
  <si>
    <t>TWIN LAKES ELEMENTARY</t>
  </si>
  <si>
    <t>VAN E. BLANTON ELEMENTARY</t>
  </si>
  <si>
    <t>VILLAGE GREEN ELEMENTARY</t>
  </si>
  <si>
    <t>VINELAND K-8 CENTER</t>
  </si>
  <si>
    <t>VIRGINIA A BOONE/HIGHLAND OAKS</t>
  </si>
  <si>
    <t>W.J. BRYAN ELEMENTARY</t>
  </si>
  <si>
    <t>WESLEY MATTHEWS ELEMENTARY</t>
  </si>
  <si>
    <t>WEST HIALEAH GARDENS ELEM</t>
  </si>
  <si>
    <t>WEST HOMESTEAD ELEMENTARY</t>
  </si>
  <si>
    <t>WHISPERING PINES ELEMENTARY</t>
  </si>
  <si>
    <t>WILLIAM A. CHAPMAN ELEMENTARY</t>
  </si>
  <si>
    <t>WILLIAM LEHMAN ELEMENTARY</t>
  </si>
  <si>
    <t>WINSTON PARK K-8 CENTER</t>
  </si>
  <si>
    <t>YOUTH CO-OP CHARTER SCHOOL</t>
  </si>
  <si>
    <t>ZORA NEALE HURSTON ELEMENTARY</t>
  </si>
  <si>
    <r>
      <rPr>
        <sz val="14"/>
        <color rgb="FFFF0000"/>
        <rFont val="Arial"/>
        <family val="2"/>
      </rPr>
      <t>*</t>
    </r>
    <r>
      <rPr>
        <sz val="10"/>
        <color theme="1"/>
        <rFont val="Arial"/>
        <family val="2"/>
      </rPr>
      <t>Number of students represents students who tested all 3 assessment periods.</t>
    </r>
  </si>
  <si>
    <r>
      <t>Number of Students</t>
    </r>
    <r>
      <rPr>
        <sz val="12"/>
        <color rgb="FFFF0000"/>
        <rFont val="Arial"/>
        <family val="2"/>
      </rPr>
      <t>*</t>
    </r>
  </si>
  <si>
    <t>Have Fair Data based on L1</t>
  </si>
  <si>
    <t>Average FAIR RC Ability Score by Assessment Period</t>
  </si>
  <si>
    <t>3261</t>
  </si>
  <si>
    <t>1</t>
  </si>
  <si>
    <t>5</t>
  </si>
  <si>
    <t>NORTH REGION</t>
  </si>
  <si>
    <t>CENTRAL REGION</t>
  </si>
  <si>
    <t>SOUTH REGION</t>
  </si>
  <si>
    <t>ETO</t>
  </si>
  <si>
    <t>North R</t>
  </si>
  <si>
    <t>Central R</t>
  </si>
  <si>
    <t>South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</si>
</sst>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##0"/>
    <numFmt numFmtId="166" formatCode="###0.00"/>
  </numFmts>
  <fonts count="3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6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9" tint="-0.24997711111789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0" fontId="26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5" applyNumberFormat="0" applyAlignment="0" applyProtection="0"/>
    <xf numFmtId="0" fontId="12" fillId="7" borderId="8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5" applyNumberFormat="0" applyAlignment="0" applyProtection="0"/>
    <xf numFmtId="0" fontId="11" fillId="0" borderId="7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/>
    <xf numFmtId="0" fontId="29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6" fillId="0" borderId="0" applyNumberFormat="0" applyFont="0" applyFill="0" applyBorder="0" applyAlignment="0" applyProtection="0"/>
    <xf numFmtId="0" fontId="28" fillId="0" borderId="0"/>
    <xf numFmtId="0" fontId="29" fillId="0" borderId="0"/>
    <xf numFmtId="0" fontId="2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9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7" fillId="0" borderId="0"/>
    <xf numFmtId="0" fontId="29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6" fillId="0" borderId="0" applyNumberFormat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8" borderId="9" applyNumberFormat="0" applyFont="0" applyAlignment="0" applyProtection="0"/>
    <xf numFmtId="0" fontId="9" fillId="6" borderId="6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8" fillId="0" borderId="0" xfId="0" applyFont="1" applyFill="1" applyBorder="1"/>
    <xf numFmtId="0" fontId="18" fillId="0" borderId="0" xfId="0" applyFont="1"/>
    <xf numFmtId="0" fontId="22" fillId="0" borderId="0" xfId="0" applyFont="1"/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4" fontId="20" fillId="0" borderId="0" xfId="0" applyNumberFormat="1" applyFont="1" applyFill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33" borderId="1" xfId="0" applyFill="1" applyBorder="1" applyAlignment="1">
      <alignment horizontal="center"/>
    </xf>
    <xf numFmtId="0" fontId="0" fillId="33" borderId="1" xfId="0" applyFill="1" applyBorder="1" applyAlignment="1">
      <alignment horizontal="center" vertical="center"/>
    </xf>
    <xf numFmtId="1" fontId="0" fillId="33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26" fillId="0" borderId="13" xfId="1" quotePrefix="1" applyNumberForma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6" fillId="0" borderId="13" xfId="1" applyBorder="1" applyAlignment="1">
      <alignment horizontal="center"/>
    </xf>
    <xf numFmtId="0" fontId="26" fillId="0" borderId="13" xfId="1" applyBorder="1"/>
    <xf numFmtId="164" fontId="26" fillId="0" borderId="13" xfId="1" applyNumberFormat="1" applyBorder="1"/>
    <xf numFmtId="0" fontId="26" fillId="0" borderId="13" xfId="1" applyNumberFormat="1" applyBorder="1"/>
    <xf numFmtId="0" fontId="20" fillId="0" borderId="13" xfId="1" applyFont="1" applyBorder="1"/>
    <xf numFmtId="16" fontId="26" fillId="0" borderId="13" xfId="1" quotePrefix="1" applyNumberFormat="1" applyBorder="1" applyAlignment="1">
      <alignment horizontal="left"/>
    </xf>
    <xf numFmtId="0" fontId="26" fillId="0" borderId="13" xfId="1" applyNumberFormat="1" applyFill="1" applyBorder="1"/>
    <xf numFmtId="0" fontId="26" fillId="0" borderId="13" xfId="1" applyFont="1" applyBorder="1"/>
    <xf numFmtId="0" fontId="26" fillId="34" borderId="13" xfId="1" applyNumberFormat="1" applyFill="1" applyBorder="1"/>
    <xf numFmtId="0" fontId="0" fillId="0" borderId="1" xfId="0" applyBorder="1" applyAlignment="1">
      <alignment horizontal="center"/>
    </xf>
    <xf numFmtId="165" fontId="23" fillId="0" borderId="1" xfId="0" applyNumberFormat="1" applyFont="1" applyBorder="1" applyAlignment="1">
      <alignment horizontal="center" vertical="top"/>
    </xf>
    <xf numFmtId="166" fontId="23" fillId="0" borderId="1" xfId="0" applyNumberFormat="1" applyFont="1" applyBorder="1" applyAlignment="1">
      <alignment horizontal="center" vertical="top"/>
    </xf>
    <xf numFmtId="165" fontId="24" fillId="0" borderId="1" xfId="0" applyNumberFormat="1" applyFont="1" applyBorder="1" applyAlignment="1">
      <alignment horizontal="center" vertical="top"/>
    </xf>
    <xf numFmtId="166" fontId="24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1" fontId="23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165" fontId="23" fillId="0" borderId="1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26" fillId="0" borderId="13" xfId="1" quotePrefix="1" applyNumberFormat="1" applyBorder="1" applyAlignment="1">
      <alignment vertical="center"/>
    </xf>
    <xf numFmtId="0" fontId="26" fillId="0" borderId="13" xfId="1" applyBorder="1" applyAlignment="1">
      <alignment horizontal="center" vertical="center"/>
    </xf>
    <xf numFmtId="0" fontId="26" fillId="0" borderId="13" xfId="1" applyBorder="1" applyAlignment="1">
      <alignment vertical="center"/>
    </xf>
    <xf numFmtId="164" fontId="26" fillId="0" borderId="13" xfId="1" applyNumberFormat="1" applyBorder="1" applyAlignment="1">
      <alignment vertical="center"/>
    </xf>
    <xf numFmtId="0" fontId="26" fillId="0" borderId="13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5" fillId="33" borderId="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13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10" xfId="38"/>
    <cellStyle name="Normal 10 2" xfId="39"/>
    <cellStyle name="Normal 10 2 2" xfId="40"/>
    <cellStyle name="Normal 10 2 2 2" xfId="41"/>
    <cellStyle name="Normal 10 2 3" xfId="42"/>
    <cellStyle name="Normal 10 2 4" xfId="43"/>
    <cellStyle name="Normal 10 3" xfId="44"/>
    <cellStyle name="Normal 10 4" xfId="45"/>
    <cellStyle name="Normal 11" xfId="46"/>
    <cellStyle name="Normal 11 2" xfId="47"/>
    <cellStyle name="Normal 12" xfId="48"/>
    <cellStyle name="Normal 12 2" xfId="49"/>
    <cellStyle name="Normal 12 3" xfId="50"/>
    <cellStyle name="Normal 12 4" xfId="51"/>
    <cellStyle name="Normal 13" xfId="52"/>
    <cellStyle name="Normal 14" xfId="53"/>
    <cellStyle name="Normal 14 2" xfId="54"/>
    <cellStyle name="Normal 14 2 2" xfId="55"/>
    <cellStyle name="Normal 15" xfId="56"/>
    <cellStyle name="Normal 15 2" xfId="57"/>
    <cellStyle name="Normal 15 2 2" xfId="58"/>
    <cellStyle name="Normal 16" xfId="59"/>
    <cellStyle name="Normal 16 2" xfId="60"/>
    <cellStyle name="Normal 17" xfId="61"/>
    <cellStyle name="Normal 18" xfId="62"/>
    <cellStyle name="Normal 19" xfId="63"/>
    <cellStyle name="Normal 2" xfId="64"/>
    <cellStyle name="Normal 2 2" xfId="1"/>
    <cellStyle name="Normal 2 3" xfId="65"/>
    <cellStyle name="Normal 2 3 2" xfId="66"/>
    <cellStyle name="Normal 2 3 2 2" xfId="67"/>
    <cellStyle name="Normal 2 4" xfId="68"/>
    <cellStyle name="Normal 2 5" xfId="69"/>
    <cellStyle name="Normal 2 6" xfId="70"/>
    <cellStyle name="Normal 20" xfId="71"/>
    <cellStyle name="Normal 20 2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 2" xfId="83"/>
    <cellStyle name="Normal 3 2 2" xfId="84"/>
    <cellStyle name="Normal 3 2 3" xfId="85"/>
    <cellStyle name="Normal 3 2 4" xfId="86"/>
    <cellStyle name="Normal 3 3" xfId="87"/>
    <cellStyle name="Normal 3 4" xfId="88"/>
    <cellStyle name="Normal 3 5" xfId="89"/>
    <cellStyle name="Normal 30" xfId="90"/>
    <cellStyle name="Normal 31" xfId="91"/>
    <cellStyle name="Normal 39" xfId="92"/>
    <cellStyle name="Normal 4" xfId="93"/>
    <cellStyle name="Normal 4 2" xfId="94"/>
    <cellStyle name="Normal 4 2 2" xfId="95"/>
    <cellStyle name="Normal 4 2 3" xfId="96"/>
    <cellStyle name="Normal 4 2 4" xfId="97"/>
    <cellStyle name="Normal 4 3" xfId="98"/>
    <cellStyle name="Normal 4 3 2" xfId="99"/>
    <cellStyle name="Normal 4 3 3" xfId="100"/>
    <cellStyle name="Normal 4 3 4" xfId="101"/>
    <cellStyle name="Normal 4 4" xfId="102"/>
    <cellStyle name="Normal 4 5" xfId="103"/>
    <cellStyle name="Normal 4 6" xfId="104"/>
    <cellStyle name="Normal 4 7" xfId="105"/>
    <cellStyle name="Normal 5" xfId="106"/>
    <cellStyle name="Normal 5 2" xfId="107"/>
    <cellStyle name="Normal 6" xfId="108"/>
    <cellStyle name="Normal 6 2" xfId="109"/>
    <cellStyle name="Normal 6 2 2" xfId="110"/>
    <cellStyle name="Normal 6 2 3" xfId="111"/>
    <cellStyle name="Normal 6 2 4" xfId="112"/>
    <cellStyle name="Normal 6 3" xfId="113"/>
    <cellStyle name="Normal 6 4" xfId="114"/>
    <cellStyle name="Normal 6 5" xfId="115"/>
    <cellStyle name="Normal 7" xfId="116"/>
    <cellStyle name="Normal 7 2" xfId="117"/>
    <cellStyle name="Normal 7 2 2" xfId="118"/>
    <cellStyle name="Normal 7 2 3" xfId="119"/>
    <cellStyle name="Normal 7 2 4" xfId="120"/>
    <cellStyle name="Normal 7 3" xfId="121"/>
    <cellStyle name="Normal 7 4" xfId="122"/>
    <cellStyle name="Normal 7 5" xfId="123"/>
    <cellStyle name="Normal 8" xfId="124"/>
    <cellStyle name="Normal 8 2" xfId="125"/>
    <cellStyle name="Normal 9" xfId="126"/>
    <cellStyle name="Normal 9 2" xfId="127"/>
    <cellStyle name="Normal 9 3" xfId="128"/>
    <cellStyle name="Note 2" xfId="129"/>
    <cellStyle name="Output 2" xfId="130"/>
    <cellStyle name="Percent 2" xfId="131"/>
    <cellStyle name="Percent 2 2" xfId="132"/>
    <cellStyle name="Percent 3" xfId="133"/>
    <cellStyle name="Percent 4" xfId="134"/>
    <cellStyle name="Percent 5" xfId="135"/>
    <cellStyle name="Percent 6" xfId="136"/>
    <cellStyle name="Total 2" xfId="137"/>
    <cellStyle name="Warning Text 2" xfId="13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9563357096172"/>
          <c:y val="3.9901238760249307E-2"/>
          <c:w val="0.69596408736048998"/>
          <c:h val="0.81249014256975838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Chart'!$E$6:$E$6</c:f>
              <c:strCache>
                <c:ptCount val="1"/>
                <c:pt idx="0">
                  <c:v>L1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for Chart'!$F$5:$H$5</c:f>
              <c:strCache>
                <c:ptCount val="3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</c:strCache>
            </c:strRef>
          </c:cat>
          <c:val>
            <c:numRef>
              <c:f>'Data for Chart'!$F$6:$H$6</c:f>
              <c:numCache>
                <c:formatCode>General</c:formatCode>
                <c:ptCount val="3"/>
                <c:pt idx="0">
                  <c:v>296</c:v>
                </c:pt>
                <c:pt idx="1">
                  <c:v>302</c:v>
                </c:pt>
                <c:pt idx="2">
                  <c:v>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for Chart'!$E$7:$E$7</c:f>
              <c:strCache>
                <c:ptCount val="1"/>
                <c:pt idx="0">
                  <c:v>L2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for Chart'!$F$5:$H$5</c:f>
              <c:strCache>
                <c:ptCount val="3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</c:strCache>
            </c:strRef>
          </c:cat>
          <c:val>
            <c:numRef>
              <c:f>'Data for Chart'!$F$7:$H$7</c:f>
              <c:numCache>
                <c:formatCode>General</c:formatCode>
                <c:ptCount val="3"/>
                <c:pt idx="0">
                  <c:v>313</c:v>
                </c:pt>
                <c:pt idx="1">
                  <c:v>331</c:v>
                </c:pt>
                <c:pt idx="2">
                  <c:v>331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for Chart'!$E$8:$E$8</c:f>
              <c:strCache>
                <c:ptCount val="1"/>
                <c:pt idx="0">
                  <c:v>L3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for Chart'!$F$5:$H$5</c:f>
              <c:strCache>
                <c:ptCount val="3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</c:strCache>
            </c:strRef>
          </c:cat>
          <c:val>
            <c:numRef>
              <c:f>'Data for Chart'!$F$8:$H$8</c:f>
              <c:numCache>
                <c:formatCode>General</c:formatCode>
                <c:ptCount val="3"/>
                <c:pt idx="0">
                  <c:v>337</c:v>
                </c:pt>
                <c:pt idx="1">
                  <c:v>357</c:v>
                </c:pt>
                <c:pt idx="2">
                  <c:v>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for Chart'!$E$9:$E$9</c:f>
              <c:strCache>
                <c:ptCount val="1"/>
                <c:pt idx="0">
                  <c:v>L4</c:v>
                </c:pt>
              </c:strCache>
            </c:strRef>
          </c:tx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for Chart'!$F$5:$H$5</c:f>
              <c:strCache>
                <c:ptCount val="3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</c:strCache>
            </c:strRef>
          </c:cat>
          <c:val>
            <c:numRef>
              <c:f>'Data for Chart'!$F$9:$H$9</c:f>
              <c:numCache>
                <c:formatCode>General</c:formatCode>
                <c:ptCount val="3"/>
                <c:pt idx="0">
                  <c:v>371</c:v>
                </c:pt>
                <c:pt idx="1">
                  <c:v>389</c:v>
                </c:pt>
                <c:pt idx="2">
                  <c:v>406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for Chart'!$E$10:$E$10</c:f>
              <c:strCache>
                <c:ptCount val="1"/>
                <c:pt idx="0">
                  <c:v>L5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for Chart'!$F$5:$H$5</c:f>
              <c:strCache>
                <c:ptCount val="3"/>
                <c:pt idx="0">
                  <c:v>AP1</c:v>
                </c:pt>
                <c:pt idx="1">
                  <c:v>AP2</c:v>
                </c:pt>
                <c:pt idx="2">
                  <c:v>AP3</c:v>
                </c:pt>
              </c:strCache>
            </c:strRef>
          </c:cat>
          <c:val>
            <c:numRef>
              <c:f>'Data for Chart'!$F$10:$H$10</c:f>
              <c:numCache>
                <c:formatCode>General</c:formatCode>
                <c:ptCount val="3"/>
                <c:pt idx="0">
                  <c:v>417</c:v>
                </c:pt>
                <c:pt idx="1">
                  <c:v>433</c:v>
                </c:pt>
                <c:pt idx="2">
                  <c:v>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3006080"/>
        <c:axId val="153008000"/>
      </c:lineChart>
      <c:catAx>
        <c:axId val="15300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Assessment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sz="14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08000"/>
        <c:crosses val="autoZero"/>
        <c:auto val="1"/>
        <c:lblAlgn val="ctr"/>
        <c:lblOffset val="100"/>
        <c:noMultiLvlLbl val="0"/>
      </c:catAx>
      <c:valAx>
        <c:axId val="153008000"/>
        <c:scaling>
          <c:orientation val="minMax"/>
          <c:max val="600"/>
          <c:min val="200"/>
        </c:scaling>
        <c:delete val="0"/>
        <c:axPos val="l"/>
        <c:majorGridlines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FAIR RC Ability Score</a:t>
                </a:r>
              </a:p>
            </c:rich>
          </c:tx>
          <c:layout>
            <c:manualLayout>
              <c:xMode val="edge"/>
              <c:yMode val="edge"/>
              <c:x val="8.4982401518876854E-3"/>
              <c:y val="0.206093245981091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 sz="14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06080"/>
        <c:crosses val="autoZero"/>
        <c:crossBetween val="between"/>
        <c:majorUnit val="100"/>
      </c:valAx>
      <c:spPr>
        <a:ln>
          <a:solidFill>
            <a:schemeClr val="accent6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8009941418169202"/>
          <c:y val="0.30240221846761667"/>
          <c:w val="7.1053903147669406E-2"/>
          <c:h val="0.37701374922124808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8</xdr:row>
      <xdr:rowOff>57149</xdr:rowOff>
    </xdr:from>
    <xdr:to>
      <xdr:col>11</xdr:col>
      <xdr:colOff>285749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123825</xdr:colOff>
      <xdr:row>11</xdr:row>
      <xdr:rowOff>133349</xdr:rowOff>
    </xdr:from>
    <xdr:to>
      <xdr:col>11</xdr:col>
      <xdr:colOff>85725</xdr:colOff>
      <xdr:row>26</xdr:row>
      <xdr:rowOff>152399</xdr:rowOff>
    </xdr:to>
    <xdr:sp macro="" textlink="">
      <xdr:nvSpPr>
        <xdr:cNvPr id="5" name="TextBox 4"/>
        <xdr:cNvSpPr txBox="1"/>
      </xdr:nvSpPr>
      <xdr:spPr>
        <a:xfrm>
          <a:off x="7067550" y="2009774"/>
          <a:ext cx="952500" cy="2447925"/>
        </a:xfrm>
        <a:prstGeom prst="rect">
          <a:avLst/>
        </a:prstGeom>
        <a:noFill/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FCAT</a:t>
          </a:r>
          <a:r>
            <a:rPr lang="en-US" sz="1100" baseline="0"/>
            <a:t> 2.0 Achievement Level</a:t>
          </a:r>
          <a:endParaRPr lang="en-US" sz="1100"/>
        </a:p>
      </xdr:txBody>
    </xdr:sp>
    <xdr:clientData/>
  </xdr:twoCellAnchor>
  <xdr:twoCellAnchor editAs="oneCell">
    <xdr:from>
      <xdr:col>0</xdr:col>
      <xdr:colOff>28575</xdr:colOff>
      <xdr:row>4</xdr:row>
      <xdr:rowOff>47625</xdr:rowOff>
    </xdr:from>
    <xdr:to>
      <xdr:col>11</xdr:col>
      <xdr:colOff>285750</xdr:colOff>
      <xdr:row>8</xdr:row>
      <xdr:rowOff>9524</xdr:rowOff>
    </xdr:to>
    <xdr:sp macro="" textlink="">
      <xdr:nvSpPr>
        <xdr:cNvPr id="3" name="Rectangle 2"/>
        <xdr:cNvSpPr/>
      </xdr:nvSpPr>
      <xdr:spPr>
        <a:xfrm>
          <a:off x="28575" y="981075"/>
          <a:ext cx="8191500" cy="60959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2011-2012 Third </a:t>
          </a:r>
          <a:r>
            <a:rPr lang="en-US" sz="1400" baseline="0"/>
            <a:t>Grade Reading Comprehension (Average FAIR Ability Score) Progress by Reading FCAT 2.0 Achievement Level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Data%20Reports/Year%20at%20a%20Glance/2012-13/2012-13%20Year%20at%20a%20Glance%20Final%2001-28-20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COM/DATACOM%20FOR%20HS%202012/Participation/2011-2012%20Participation%20in%20Accelera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%20Data%20Reports/2005-2009%20AYP/AyP%20file%20for%20Web/2009-2010%20AYP%2006-25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 PAGE"/>
      <sheetName val="Ranking Reading"/>
      <sheetName val="Ranking Reading ELEM"/>
      <sheetName val="Ranking Reading K8"/>
      <sheetName val="Ranking Reading MDL"/>
      <sheetName val="Ranking Reading HS"/>
      <sheetName val="Ranking Reading COMBO"/>
      <sheetName val="Ranking Math"/>
      <sheetName val="Ranking Math Elem"/>
      <sheetName val="Ranking Math K8"/>
      <sheetName val="Ranking Math MDL"/>
      <sheetName val="Ranking Math HS"/>
      <sheetName val="Ranking Math COMBO"/>
      <sheetName val="Ranking Science"/>
      <sheetName val="Ranking Sci ELEM"/>
      <sheetName val="Ranking Sci K8"/>
      <sheetName val="Ranking Sci MDL"/>
      <sheetName val="Ranking Science COMBO"/>
      <sheetName val="Sch-Region"/>
      <sheetName val="SchType from OADA"/>
      <sheetName val="Comparison"/>
      <sheetName val="All Science Analysis"/>
      <sheetName val="ETO Science First9W"/>
      <sheetName val="2011 FIAG5BM-S"/>
      <sheetName val="2011 FIAG8BM-S"/>
      <sheetName val="All Reading Analysis"/>
      <sheetName val="All Math Analysis"/>
      <sheetName val="Science-Elem"/>
      <sheetName val="Reading-Elem"/>
      <sheetName val="Math-Elem"/>
      <sheetName val="Reading-Middle"/>
      <sheetName val="Math-Middle"/>
      <sheetName val="RM-High School"/>
      <sheetName val="Bio-High School"/>
      <sheetName val="ETO Trend"/>
      <sheetName val="All Schools Trend"/>
      <sheetName val="Elem dashboard Worksheet"/>
      <sheetName val="ELEM dashboard "/>
      <sheetName val="Middle dashboard Worksheet"/>
      <sheetName val="Middle dashboard"/>
      <sheetName val="HS dashboard Worksheet"/>
      <sheetName val="HS dashboard"/>
      <sheetName val="ETO Reading Analysis"/>
      <sheetName val="ETO Math Analysis"/>
      <sheetName val="ETO Science Analysis"/>
      <sheetName val="Overview"/>
      <sheetName val="Select School"/>
      <sheetName val="NOTES"/>
      <sheetName val="Fall IA Cut Scores"/>
      <sheetName val="Winter IA Jan 2013"/>
      <sheetName val="G3-5 FIA Trend Report"/>
      <sheetName val="G3-5 WIA Trend Report"/>
      <sheetName val="G3-5 Detailed Report"/>
      <sheetName val="G6-8 FIA Trend Report"/>
      <sheetName val="G6-8 WIA Trend Report"/>
      <sheetName val="G6-8 Detailed Report"/>
      <sheetName val="Middle School EOC"/>
      <sheetName val="HS FIA Trend Report"/>
      <sheetName val="HS WIA Trend Report"/>
      <sheetName val="HS Detailed Report"/>
      <sheetName val="M-2012"/>
      <sheetName val="2012 BIO"/>
      <sheetName val="2012 Geo"/>
      <sheetName val="2012 GEO Retrofitted"/>
      <sheetName val="2012 ALG"/>
      <sheetName val="R-2012"/>
      <sheetName val="S-2012"/>
      <sheetName val="2012 Sci Retrofitted"/>
      <sheetName val="W12"/>
      <sheetName val="2012 SG"/>
      <sheetName val="2012 SG HS"/>
      <sheetName val="2011 SG"/>
      <sheetName val="BLG3-RALL"/>
      <sheetName val="FIAG3-RALL"/>
      <sheetName val="WIAG3-RALL"/>
      <sheetName val="BLG3-MALL"/>
      <sheetName val="FIAG3-MALL"/>
      <sheetName val="WIAG3-MALL"/>
      <sheetName val="BLG4-RALL"/>
      <sheetName val="FIAG4-RALL"/>
      <sheetName val="WIAG4-RALL"/>
      <sheetName val="BLG4-MALL"/>
      <sheetName val="FIAG4-MALL"/>
      <sheetName val="WIAG4-MALL"/>
      <sheetName val="BLG4-WALL"/>
      <sheetName val="MYG4-WALL"/>
      <sheetName val="BLG5-RALL"/>
      <sheetName val="FIAG5-RALL"/>
      <sheetName val="WIAG5-RALL"/>
      <sheetName val="BLG5-MALL"/>
      <sheetName val="FIAG5-MALL"/>
      <sheetName val="WIAG5-MALL"/>
      <sheetName val="BLG5-SALL"/>
      <sheetName val="FIAG5-SALL"/>
      <sheetName val="WIAG5-SALL"/>
      <sheetName val="BLG6-RALL"/>
      <sheetName val="FIAG6-RALL"/>
      <sheetName val="WIAG6-RALL"/>
      <sheetName val="BLG6-MALL"/>
      <sheetName val="FIAG6-MALL"/>
      <sheetName val="WIAG6-MALL"/>
      <sheetName val="BLG7-RALL"/>
      <sheetName val="FIAG7-RALL"/>
      <sheetName val="WIAG7-RALL"/>
      <sheetName val="BLG7-MALL"/>
      <sheetName val="FIAG7-MALL"/>
      <sheetName val="WIAG7-MALL"/>
      <sheetName val="BLG8-RALL"/>
      <sheetName val="FIAG8-RALL"/>
      <sheetName val="WIAG8-RALL"/>
      <sheetName val="BLG8-MALL"/>
      <sheetName val="FIAG8-MALL"/>
      <sheetName val="WIAG8-MALL"/>
      <sheetName val="BLG8-WALL"/>
      <sheetName val="MYG8-WALL"/>
      <sheetName val="BLG8-SALL"/>
      <sheetName val="FIAG8-SALL"/>
      <sheetName val="WIAG8-SALL"/>
      <sheetName val="BLG9-RALL"/>
      <sheetName val="FIAG9-RALL"/>
      <sheetName val="WIAG9-RALL"/>
      <sheetName val="BLM-ALG"/>
      <sheetName val="FIAM-ALG"/>
      <sheetName val="WIAM-ALG"/>
      <sheetName val="WIACC-MALG Formula"/>
      <sheetName val="BLG10-RALL"/>
      <sheetName val="FIAG10-RALL"/>
      <sheetName val="WIAG10-RALL"/>
      <sheetName val="BLM-GEO"/>
      <sheetName val="FIAM-GEO"/>
      <sheetName val="WIAM-GEO"/>
      <sheetName val="WIACC-MGEO Formula"/>
      <sheetName val="BLG10-WALL"/>
      <sheetName val="12BLG10-WALL"/>
      <sheetName val="12BL WALLG4ETO"/>
      <sheetName val="MYG10-WALL"/>
      <sheetName val="BLS-BIO"/>
      <sheetName val="FIAS-BIO"/>
      <sheetName val="WIAS-BIO"/>
      <sheetName val="BLEnrAlg"/>
      <sheetName val="FIAEnrAlg"/>
      <sheetName val="BLEnrGeo"/>
      <sheetName val="FIAEnrGeo"/>
      <sheetName val="BLEnrBio"/>
      <sheetName val="FIAEnrBio"/>
      <sheetName val="WIAEnrAlg"/>
      <sheetName val="WIAEnrGeo"/>
      <sheetName val="WIAEnrBio"/>
      <sheetName val="MemSep21"/>
      <sheetName val="MemNov09"/>
      <sheetName val="MemFeb05"/>
      <sheetName val="MemMay1-2012"/>
      <sheetName val="2010 SG"/>
      <sheetName val="2009 SG"/>
      <sheetName val="School Grade"/>
      <sheetName val="HSGRade2010"/>
      <sheetName val="HSGrade2011"/>
      <sheetName val="SchList"/>
      <sheetName val="DATACOM"/>
      <sheetName val="ETO"/>
      <sheetName val="BLALG Gr06"/>
      <sheetName val="FIAALG Gr06"/>
      <sheetName val="WIAALG Gr06"/>
      <sheetName val="BLALG Gr07"/>
      <sheetName val="FIAALG Gr07"/>
      <sheetName val="WIAALG Gr07"/>
      <sheetName val="BLALG Gr08"/>
      <sheetName val="FIAALG Gr08"/>
      <sheetName val="WIAALG Gr08"/>
      <sheetName val="BLGeo G08"/>
      <sheetName val="FIAGeo G08"/>
      <sheetName val="WIAGeo G08"/>
      <sheetName val="FIABio Gr08"/>
      <sheetName val="WIABio Gr08"/>
      <sheetName val="G10PassingR"/>
      <sheetName val="2011 FIA-Read"/>
      <sheetName val="2011 FIA-Math"/>
      <sheetName val="2011 FIA-EOC"/>
      <sheetName val="2011 FIA-Sci"/>
      <sheetName val="2012 WIA-Read"/>
      <sheetName val="2012 WIA-Math"/>
      <sheetName val="2012 MY-Writing"/>
      <sheetName val="2012 WIA-Sci"/>
      <sheetName val="AUTOM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4">
          <cell r="D4" t="str">
            <v>6040</v>
          </cell>
          <cell r="E4" t="str">
            <v>DOCTORS CHARTER SCHOOL OF MIAMI SHORES</v>
          </cell>
          <cell r="F4">
            <v>74</v>
          </cell>
          <cell r="G4">
            <v>86</v>
          </cell>
          <cell r="H4">
            <v>96</v>
          </cell>
          <cell r="I4">
            <v>58</v>
          </cell>
          <cell r="J4">
            <v>65</v>
          </cell>
          <cell r="K4">
            <v>75</v>
          </cell>
          <cell r="L4">
            <v>62</v>
          </cell>
          <cell r="M4">
            <v>73</v>
          </cell>
          <cell r="N4" t="str">
            <v>NA</v>
          </cell>
          <cell r="O4">
            <v>589</v>
          </cell>
          <cell r="P4">
            <v>100</v>
          </cell>
          <cell r="Q4" t="str">
            <v>YES</v>
          </cell>
          <cell r="R4" t="str">
            <v>YES</v>
          </cell>
          <cell r="T4" t="str">
            <v>YES</v>
          </cell>
          <cell r="U4" t="str">
            <v>YES</v>
          </cell>
          <cell r="W4">
            <v>44</v>
          </cell>
          <cell r="X4">
            <v>58</v>
          </cell>
          <cell r="Y4">
            <v>14</v>
          </cell>
          <cell r="Z4">
            <v>144</v>
          </cell>
          <cell r="AA4">
            <v>51</v>
          </cell>
          <cell r="AB4">
            <v>67</v>
          </cell>
          <cell r="AC4">
            <v>16</v>
          </cell>
          <cell r="AD4">
            <v>83</v>
          </cell>
          <cell r="AE4">
            <v>80</v>
          </cell>
          <cell r="AF4">
            <v>90</v>
          </cell>
          <cell r="AG4">
            <v>10</v>
          </cell>
          <cell r="AH4">
            <v>200</v>
          </cell>
          <cell r="AI4">
            <v>80</v>
          </cell>
          <cell r="AJ4">
            <v>50</v>
          </cell>
          <cell r="AK4">
            <v>-5</v>
          </cell>
          <cell r="AL4">
            <v>45</v>
          </cell>
          <cell r="AM4">
            <v>86</v>
          </cell>
          <cell r="AN4">
            <v>83</v>
          </cell>
          <cell r="AO4">
            <v>0</v>
          </cell>
          <cell r="AP4">
            <v>83</v>
          </cell>
          <cell r="AQ4">
            <v>67</v>
          </cell>
          <cell r="AR4">
            <v>85</v>
          </cell>
          <cell r="AS4">
            <v>18</v>
          </cell>
          <cell r="AT4">
            <v>100</v>
          </cell>
          <cell r="AU4">
            <v>655</v>
          </cell>
          <cell r="AV4" t="str">
            <v>70/30</v>
          </cell>
          <cell r="AW4">
            <v>1218</v>
          </cell>
          <cell r="AX4" t="str">
            <v>NO</v>
          </cell>
          <cell r="AY4" t="str">
            <v>B</v>
          </cell>
          <cell r="AZ4" t="str">
            <v>A</v>
          </cell>
          <cell r="BA4" t="str">
            <v>A</v>
          </cell>
          <cell r="BB4" t="str">
            <v>A</v>
          </cell>
          <cell r="BC4" t="str">
            <v>A</v>
          </cell>
          <cell r="BD4" t="str">
            <v>A</v>
          </cell>
          <cell r="BE4" t="str">
            <v>A</v>
          </cell>
          <cell r="BF4" t="str">
            <v>A</v>
          </cell>
          <cell r="BG4" t="str">
            <v>A</v>
          </cell>
          <cell r="BH4" t="str">
            <v>B</v>
          </cell>
          <cell r="BI4" t="str">
            <v>N</v>
          </cell>
          <cell r="BK4" t="str">
            <v>YES</v>
          </cell>
          <cell r="BL4" t="str">
            <v>04</v>
          </cell>
          <cell r="BM4">
            <v>22.10144</v>
          </cell>
          <cell r="BN4">
            <v>75.543469999999999</v>
          </cell>
          <cell r="BO4">
            <v>5</v>
          </cell>
          <cell r="BP4" t="str">
            <v>NO</v>
          </cell>
        </row>
        <row r="5">
          <cell r="D5" t="str">
            <v>7007</v>
          </cell>
          <cell r="E5" t="str">
            <v>INTERNATIONAL STUDIES CHARTER HIGH SCHOOL</v>
          </cell>
          <cell r="F5">
            <v>71</v>
          </cell>
          <cell r="G5">
            <v>87</v>
          </cell>
          <cell r="H5">
            <v>90</v>
          </cell>
          <cell r="I5">
            <v>71</v>
          </cell>
          <cell r="J5">
            <v>73</v>
          </cell>
          <cell r="K5">
            <v>83</v>
          </cell>
          <cell r="L5">
            <v>74</v>
          </cell>
          <cell r="M5">
            <v>82</v>
          </cell>
          <cell r="N5" t="str">
            <v>NA</v>
          </cell>
          <cell r="O5">
            <v>631</v>
          </cell>
          <cell r="P5">
            <v>100</v>
          </cell>
          <cell r="Q5" t="str">
            <v>YES</v>
          </cell>
          <cell r="R5" t="str">
            <v>YES</v>
          </cell>
          <cell r="T5" t="str">
            <v>YES</v>
          </cell>
          <cell r="U5" t="str">
            <v>YES</v>
          </cell>
          <cell r="W5">
            <v>94</v>
          </cell>
          <cell r="X5">
            <v>80</v>
          </cell>
          <cell r="Y5">
            <v>-5</v>
          </cell>
          <cell r="Z5">
            <v>150</v>
          </cell>
          <cell r="AA5">
            <v>90</v>
          </cell>
          <cell r="AB5">
            <v>90</v>
          </cell>
          <cell r="AC5">
            <v>0</v>
          </cell>
          <cell r="AD5">
            <v>90</v>
          </cell>
          <cell r="AE5">
            <v>72</v>
          </cell>
          <cell r="AF5">
            <v>83</v>
          </cell>
          <cell r="AG5">
            <v>11</v>
          </cell>
          <cell r="AH5">
            <v>188</v>
          </cell>
          <cell r="AI5">
            <v>72</v>
          </cell>
          <cell r="AJ5">
            <v>83</v>
          </cell>
          <cell r="AK5">
            <v>11</v>
          </cell>
          <cell r="AL5">
            <v>94</v>
          </cell>
          <cell r="AM5">
            <v>92</v>
          </cell>
          <cell r="AN5">
            <v>100</v>
          </cell>
          <cell r="AO5">
            <v>8</v>
          </cell>
          <cell r="AP5">
            <v>100</v>
          </cell>
          <cell r="AQ5">
            <v>83</v>
          </cell>
          <cell r="AR5">
            <v>76</v>
          </cell>
          <cell r="AS5">
            <v>0</v>
          </cell>
          <cell r="AT5">
            <v>76</v>
          </cell>
          <cell r="AU5">
            <v>698</v>
          </cell>
          <cell r="AV5" t="str">
            <v>50/50</v>
          </cell>
          <cell r="AW5">
            <v>1329</v>
          </cell>
          <cell r="AX5" t="str">
            <v>YES</v>
          </cell>
          <cell r="AY5" t="str">
            <v>A</v>
          </cell>
          <cell r="AZ5" t="str">
            <v>A</v>
          </cell>
          <cell r="BA5" t="str">
            <v>A</v>
          </cell>
          <cell r="BB5" t="str">
            <v>B</v>
          </cell>
          <cell r="BC5" t="str">
            <v>A</v>
          </cell>
          <cell r="BD5" t="str">
            <v>A</v>
          </cell>
          <cell r="BK5" t="str">
            <v>YES</v>
          </cell>
          <cell r="BL5" t="str">
            <v>03</v>
          </cell>
          <cell r="BM5">
            <v>40.634920000000001</v>
          </cell>
          <cell r="BN5">
            <v>78.095230000000001</v>
          </cell>
          <cell r="BO5">
            <v>5</v>
          </cell>
          <cell r="BP5" t="str">
            <v>NO</v>
          </cell>
        </row>
        <row r="6">
          <cell r="D6" t="str">
            <v>7009</v>
          </cell>
          <cell r="E6" t="str">
            <v>DORAL PERFORMING ARTS &amp; ENTERTAINMENT ACADEMY</v>
          </cell>
          <cell r="F6">
            <v>75</v>
          </cell>
          <cell r="G6">
            <v>95</v>
          </cell>
          <cell r="H6">
            <v>95</v>
          </cell>
          <cell r="I6">
            <v>41</v>
          </cell>
          <cell r="J6">
            <v>78</v>
          </cell>
          <cell r="K6">
            <v>83</v>
          </cell>
          <cell r="L6">
            <v>70</v>
          </cell>
          <cell r="M6">
            <v>83</v>
          </cell>
          <cell r="N6" t="str">
            <v>NA</v>
          </cell>
          <cell r="O6">
            <v>620</v>
          </cell>
          <cell r="P6">
            <v>99</v>
          </cell>
          <cell r="Q6" t="str">
            <v>YES</v>
          </cell>
          <cell r="R6" t="str">
            <v>YES</v>
          </cell>
          <cell r="T6" t="str">
            <v>YES</v>
          </cell>
          <cell r="U6" t="str">
            <v>YES</v>
          </cell>
          <cell r="AY6" t="str">
            <v>A</v>
          </cell>
          <cell r="AZ6" t="str">
            <v>A</v>
          </cell>
          <cell r="BA6" t="str">
            <v>A</v>
          </cell>
          <cell r="BC6" t="str">
            <v>A</v>
          </cell>
          <cell r="BK6" t="str">
            <v>YES</v>
          </cell>
          <cell r="BL6" t="str">
            <v>03</v>
          </cell>
          <cell r="BM6">
            <v>48.514850000000003</v>
          </cell>
          <cell r="BN6">
            <v>95.049499999999995</v>
          </cell>
          <cell r="BO6">
            <v>5</v>
          </cell>
          <cell r="BP6" t="str">
            <v>NO</v>
          </cell>
        </row>
        <row r="7">
          <cell r="D7" t="str">
            <v>7011</v>
          </cell>
          <cell r="E7" t="str">
            <v>AMERICAN SENIOR HIGH SCHOOL</v>
          </cell>
          <cell r="F7">
            <v>33</v>
          </cell>
          <cell r="G7">
            <v>69</v>
          </cell>
          <cell r="H7">
            <v>84</v>
          </cell>
          <cell r="I7">
            <v>26</v>
          </cell>
          <cell r="J7">
            <v>47</v>
          </cell>
          <cell r="K7">
            <v>73</v>
          </cell>
          <cell r="L7">
            <v>46</v>
          </cell>
          <cell r="M7">
            <v>67</v>
          </cell>
          <cell r="N7" t="str">
            <v xml:space="preserve"> 0</v>
          </cell>
          <cell r="O7">
            <v>445</v>
          </cell>
          <cell r="P7">
            <v>98</v>
          </cell>
          <cell r="Q7" t="str">
            <v>YES</v>
          </cell>
          <cell r="R7" t="str">
            <v>NO</v>
          </cell>
          <cell r="T7" t="str">
            <v>YES</v>
          </cell>
          <cell r="U7" t="str">
            <v>YES</v>
          </cell>
          <cell r="W7">
            <v>30</v>
          </cell>
          <cell r="X7">
            <v>44</v>
          </cell>
          <cell r="Y7">
            <v>14</v>
          </cell>
          <cell r="Z7">
            <v>116</v>
          </cell>
          <cell r="AA7">
            <v>33</v>
          </cell>
          <cell r="AB7">
            <v>44</v>
          </cell>
          <cell r="AC7">
            <v>11</v>
          </cell>
          <cell r="AD7">
            <v>55</v>
          </cell>
          <cell r="AE7">
            <v>71</v>
          </cell>
          <cell r="AF7">
            <v>74</v>
          </cell>
          <cell r="AG7">
            <v>3</v>
          </cell>
          <cell r="AH7">
            <v>154</v>
          </cell>
          <cell r="AI7">
            <v>60</v>
          </cell>
          <cell r="AJ7">
            <v>68</v>
          </cell>
          <cell r="AK7">
            <v>8</v>
          </cell>
          <cell r="AL7">
            <v>76</v>
          </cell>
          <cell r="AM7">
            <v>61</v>
          </cell>
          <cell r="AN7">
            <v>66</v>
          </cell>
          <cell r="AO7">
            <v>5</v>
          </cell>
          <cell r="AP7">
            <v>71</v>
          </cell>
          <cell r="AQ7">
            <v>44</v>
          </cell>
          <cell r="AR7">
            <v>47</v>
          </cell>
          <cell r="AS7">
            <v>3</v>
          </cell>
          <cell r="AT7">
            <v>50</v>
          </cell>
          <cell r="AU7">
            <v>522</v>
          </cell>
          <cell r="AV7" t="str">
            <v>50/50</v>
          </cell>
          <cell r="AW7">
            <v>967</v>
          </cell>
          <cell r="AX7" t="str">
            <v>YES</v>
          </cell>
          <cell r="AY7" t="str">
            <v>C</v>
          </cell>
          <cell r="AZ7" t="str">
            <v>C</v>
          </cell>
          <cell r="BA7" t="str">
            <v>C</v>
          </cell>
          <cell r="BB7" t="str">
            <v>D</v>
          </cell>
          <cell r="BC7" t="str">
            <v>C</v>
          </cell>
          <cell r="BD7" t="str">
            <v>C</v>
          </cell>
          <cell r="BE7" t="str">
            <v>D</v>
          </cell>
          <cell r="BF7" t="str">
            <v>D</v>
          </cell>
          <cell r="BG7" t="str">
            <v>C</v>
          </cell>
          <cell r="BH7" t="str">
            <v>C</v>
          </cell>
          <cell r="BI7" t="str">
            <v>C</v>
          </cell>
          <cell r="BJ7" t="str">
            <v>D</v>
          </cell>
          <cell r="BK7" t="str">
            <v>NO</v>
          </cell>
          <cell r="BL7" t="str">
            <v>03</v>
          </cell>
          <cell r="BM7">
            <v>68.820359999999994</v>
          </cell>
          <cell r="BN7">
            <v>95.398920000000004</v>
          </cell>
          <cell r="BO7">
            <v>5</v>
          </cell>
          <cell r="BP7" t="str">
            <v>YES</v>
          </cell>
        </row>
        <row r="8">
          <cell r="D8" t="str">
            <v>7018</v>
          </cell>
          <cell r="E8" t="str">
            <v>MATER ACADEMY LAKES HIGH SCHOOL</v>
          </cell>
          <cell r="F8">
            <v>46</v>
          </cell>
          <cell r="G8">
            <v>79</v>
          </cell>
          <cell r="H8">
            <v>87</v>
          </cell>
          <cell r="I8">
            <v>30</v>
          </cell>
          <cell r="J8">
            <v>59</v>
          </cell>
          <cell r="K8">
            <v>75</v>
          </cell>
          <cell r="L8">
            <v>67</v>
          </cell>
          <cell r="M8">
            <v>59</v>
          </cell>
          <cell r="N8" t="str">
            <v>NA</v>
          </cell>
          <cell r="O8">
            <v>502</v>
          </cell>
          <cell r="P8">
            <v>99</v>
          </cell>
          <cell r="Q8" t="str">
            <v>YES</v>
          </cell>
          <cell r="R8" t="str">
            <v>YES</v>
          </cell>
          <cell r="T8" t="str">
            <v>YES</v>
          </cell>
          <cell r="U8" t="str">
            <v>YES</v>
          </cell>
          <cell r="W8">
            <v>85</v>
          </cell>
          <cell r="X8">
            <v>52</v>
          </cell>
          <cell r="Y8">
            <v>-5</v>
          </cell>
          <cell r="Z8">
            <v>94</v>
          </cell>
          <cell r="AA8">
            <v>79</v>
          </cell>
          <cell r="AB8">
            <v>50</v>
          </cell>
          <cell r="AC8">
            <v>-5</v>
          </cell>
          <cell r="AD8">
            <v>45</v>
          </cell>
          <cell r="AF8">
            <v>94</v>
          </cell>
          <cell r="AG8">
            <v>0</v>
          </cell>
          <cell r="AH8">
            <v>188</v>
          </cell>
          <cell r="AJ8">
            <v>100</v>
          </cell>
          <cell r="AK8">
            <v>0</v>
          </cell>
          <cell r="AL8">
            <v>100</v>
          </cell>
          <cell r="AN8">
            <v>67</v>
          </cell>
          <cell r="AO8">
            <v>0</v>
          </cell>
          <cell r="AP8">
            <v>67</v>
          </cell>
          <cell r="AR8">
            <v>42</v>
          </cell>
          <cell r="AS8">
            <v>0</v>
          </cell>
          <cell r="AT8">
            <v>42</v>
          </cell>
          <cell r="AU8">
            <v>536</v>
          </cell>
          <cell r="AV8" t="str">
            <v>50/50</v>
          </cell>
          <cell r="AW8">
            <v>1038</v>
          </cell>
          <cell r="AX8" t="str">
            <v>YES</v>
          </cell>
          <cell r="AY8" t="str">
            <v>B</v>
          </cell>
          <cell r="AZ8" t="str">
            <v>B</v>
          </cell>
          <cell r="BA8" t="str">
            <v>C</v>
          </cell>
          <cell r="BB8" t="str">
            <v>D</v>
          </cell>
          <cell r="BK8" t="str">
            <v>YES</v>
          </cell>
          <cell r="BL8" t="str">
            <v>03</v>
          </cell>
          <cell r="BM8">
            <v>51.38888</v>
          </cell>
          <cell r="BN8">
            <v>95.833330000000004</v>
          </cell>
          <cell r="BO8">
            <v>5</v>
          </cell>
          <cell r="BP8" t="str">
            <v>YES</v>
          </cell>
        </row>
        <row r="9">
          <cell r="D9" t="str">
            <v>7020</v>
          </cell>
          <cell r="E9" t="str">
            <v>DORAL ACADEMY CHARTER HIGH SCHOOL</v>
          </cell>
          <cell r="F9">
            <v>61</v>
          </cell>
          <cell r="G9">
            <v>91</v>
          </cell>
          <cell r="H9">
            <v>90</v>
          </cell>
          <cell r="I9">
            <v>42</v>
          </cell>
          <cell r="J9">
            <v>63</v>
          </cell>
          <cell r="K9">
            <v>84</v>
          </cell>
          <cell r="L9">
            <v>57</v>
          </cell>
          <cell r="M9">
            <v>82</v>
          </cell>
          <cell r="N9" t="str">
            <v>NA</v>
          </cell>
          <cell r="O9">
            <v>570</v>
          </cell>
          <cell r="P9">
            <v>100</v>
          </cell>
          <cell r="Q9" t="str">
            <v>YES</v>
          </cell>
          <cell r="R9" t="str">
            <v>YES</v>
          </cell>
          <cell r="T9" t="str">
            <v>YES</v>
          </cell>
          <cell r="U9" t="str">
            <v>YES</v>
          </cell>
          <cell r="W9">
            <v>38</v>
          </cell>
          <cell r="X9">
            <v>53</v>
          </cell>
          <cell r="Y9">
            <v>15</v>
          </cell>
          <cell r="Z9">
            <v>136</v>
          </cell>
          <cell r="AA9">
            <v>82</v>
          </cell>
          <cell r="AB9">
            <v>84</v>
          </cell>
          <cell r="AC9">
            <v>2</v>
          </cell>
          <cell r="AD9">
            <v>86</v>
          </cell>
          <cell r="AE9">
            <v>91</v>
          </cell>
          <cell r="AF9">
            <v>95</v>
          </cell>
          <cell r="AG9">
            <v>4</v>
          </cell>
          <cell r="AH9">
            <v>198</v>
          </cell>
          <cell r="AI9">
            <v>85</v>
          </cell>
          <cell r="AJ9">
            <v>94</v>
          </cell>
          <cell r="AK9">
            <v>9</v>
          </cell>
          <cell r="AL9">
            <v>100</v>
          </cell>
          <cell r="AM9">
            <v>69</v>
          </cell>
          <cell r="AN9">
            <v>78</v>
          </cell>
          <cell r="AO9">
            <v>9</v>
          </cell>
          <cell r="AP9">
            <v>87</v>
          </cell>
          <cell r="AQ9">
            <v>49</v>
          </cell>
          <cell r="AR9">
            <v>61</v>
          </cell>
          <cell r="AS9">
            <v>12</v>
          </cell>
          <cell r="AT9">
            <v>73</v>
          </cell>
          <cell r="AU9">
            <v>680</v>
          </cell>
          <cell r="AV9" t="str">
            <v>50/50</v>
          </cell>
          <cell r="AW9">
            <v>1250</v>
          </cell>
          <cell r="AX9" t="str">
            <v>YES</v>
          </cell>
          <cell r="AY9" t="str">
            <v>A</v>
          </cell>
          <cell r="AZ9" t="str">
            <v>A</v>
          </cell>
          <cell r="BA9" t="str">
            <v>A</v>
          </cell>
          <cell r="BB9" t="str">
            <v>A</v>
          </cell>
          <cell r="BC9" t="str">
            <v>B</v>
          </cell>
          <cell r="BD9" t="str">
            <v>B</v>
          </cell>
          <cell r="BE9" t="str">
            <v>C</v>
          </cell>
          <cell r="BF9" t="str">
            <v>A</v>
          </cell>
          <cell r="BG9" t="str">
            <v>N</v>
          </cell>
          <cell r="BK9" t="str">
            <v>YES</v>
          </cell>
          <cell r="BL9" t="str">
            <v>03</v>
          </cell>
          <cell r="BM9">
            <v>53.141640000000002</v>
          </cell>
          <cell r="BN9">
            <v>92.225769999999997</v>
          </cell>
          <cell r="BO9">
            <v>5</v>
          </cell>
          <cell r="BP9" t="str">
            <v>YES</v>
          </cell>
        </row>
        <row r="10">
          <cell r="D10" t="str">
            <v>7022</v>
          </cell>
          <cell r="E10" t="str">
            <v>ACADEMY OF ARTS &amp; MINDS</v>
          </cell>
          <cell r="F10">
            <v>58</v>
          </cell>
          <cell r="G10">
            <v>67</v>
          </cell>
          <cell r="H10">
            <v>92</v>
          </cell>
          <cell r="I10">
            <v>36</v>
          </cell>
          <cell r="J10">
            <v>54</v>
          </cell>
          <cell r="K10">
            <v>71</v>
          </cell>
          <cell r="L10">
            <v>40</v>
          </cell>
          <cell r="M10">
            <v>68</v>
          </cell>
          <cell r="N10" t="str">
            <v>NA</v>
          </cell>
          <cell r="O10">
            <v>486</v>
          </cell>
          <cell r="P10">
            <v>99</v>
          </cell>
          <cell r="Q10" t="str">
            <v>NO</v>
          </cell>
          <cell r="R10" t="str">
            <v>NO</v>
          </cell>
          <cell r="S10" t="str">
            <v>YES</v>
          </cell>
          <cell r="T10" t="str">
            <v>YES</v>
          </cell>
          <cell r="U10" t="str">
            <v>YES</v>
          </cell>
          <cell r="W10">
            <v>54</v>
          </cell>
          <cell r="X10">
            <v>71</v>
          </cell>
          <cell r="Y10">
            <v>17</v>
          </cell>
          <cell r="Z10">
            <v>176</v>
          </cell>
          <cell r="AA10">
            <v>59</v>
          </cell>
          <cell r="AB10">
            <v>72</v>
          </cell>
          <cell r="AC10">
            <v>13</v>
          </cell>
          <cell r="AD10">
            <v>85</v>
          </cell>
          <cell r="AE10">
            <v>72</v>
          </cell>
          <cell r="AF10">
            <v>72</v>
          </cell>
          <cell r="AG10">
            <v>0</v>
          </cell>
          <cell r="AH10">
            <v>144</v>
          </cell>
          <cell r="AI10">
            <v>50</v>
          </cell>
          <cell r="AJ10">
            <v>73</v>
          </cell>
          <cell r="AK10">
            <v>20</v>
          </cell>
          <cell r="AL10">
            <v>93</v>
          </cell>
          <cell r="AM10">
            <v>71</v>
          </cell>
          <cell r="AN10">
            <v>74</v>
          </cell>
          <cell r="AO10">
            <v>3</v>
          </cell>
          <cell r="AP10">
            <v>77</v>
          </cell>
          <cell r="AQ10">
            <v>50</v>
          </cell>
          <cell r="AR10">
            <v>56</v>
          </cell>
          <cell r="AS10">
            <v>6</v>
          </cell>
          <cell r="AT10">
            <v>62</v>
          </cell>
          <cell r="AU10">
            <v>637</v>
          </cell>
          <cell r="AV10" t="str">
            <v>50/50</v>
          </cell>
          <cell r="AW10">
            <v>1123</v>
          </cell>
          <cell r="AX10" t="str">
            <v>YES</v>
          </cell>
          <cell r="AY10" t="str">
            <v>A</v>
          </cell>
          <cell r="AZ10" t="str">
            <v>B</v>
          </cell>
          <cell r="BA10" t="str">
            <v>B</v>
          </cell>
          <cell r="BB10" t="str">
            <v>C</v>
          </cell>
          <cell r="BC10" t="str">
            <v>B</v>
          </cell>
          <cell r="BD10" t="str">
            <v>C</v>
          </cell>
          <cell r="BK10" t="str">
            <v>YES</v>
          </cell>
          <cell r="BL10" t="str">
            <v>03</v>
          </cell>
          <cell r="BM10">
            <v>43.40175</v>
          </cell>
          <cell r="BN10">
            <v>77.126090000000005</v>
          </cell>
          <cell r="BO10">
            <v>5</v>
          </cell>
          <cell r="BP10" t="str">
            <v>NO</v>
          </cell>
        </row>
        <row r="11">
          <cell r="D11" t="str">
            <v>7037</v>
          </cell>
          <cell r="E11" t="str">
            <v>MATER ACADEMY EAST CHARTER HIGH SCHOOL</v>
          </cell>
          <cell r="F11">
            <v>36</v>
          </cell>
          <cell r="G11">
            <v>67</v>
          </cell>
          <cell r="H11">
            <v>85</v>
          </cell>
          <cell r="I11">
            <v>28</v>
          </cell>
          <cell r="J11">
            <v>44</v>
          </cell>
          <cell r="K11">
            <v>72</v>
          </cell>
          <cell r="L11">
            <v>40</v>
          </cell>
          <cell r="M11">
            <v>53</v>
          </cell>
          <cell r="N11" t="str">
            <v>NA</v>
          </cell>
          <cell r="O11">
            <v>425</v>
          </cell>
          <cell r="P11">
            <v>99</v>
          </cell>
          <cell r="Q11" t="str">
            <v>YES</v>
          </cell>
          <cell r="R11" t="str">
            <v>NO</v>
          </cell>
          <cell r="S11" t="str">
            <v>NO</v>
          </cell>
          <cell r="T11" t="str">
            <v>YES</v>
          </cell>
          <cell r="U11" t="str">
            <v>YES</v>
          </cell>
          <cell r="W11">
            <v>4</v>
          </cell>
          <cell r="X11">
            <v>72</v>
          </cell>
          <cell r="Y11">
            <v>20</v>
          </cell>
          <cell r="Z11">
            <v>184</v>
          </cell>
          <cell r="AB11">
            <v>53</v>
          </cell>
          <cell r="AC11">
            <v>0</v>
          </cell>
          <cell r="AD11">
            <v>53</v>
          </cell>
          <cell r="AF11">
            <v>89</v>
          </cell>
          <cell r="AG11">
            <v>0</v>
          </cell>
          <cell r="AH11">
            <v>178</v>
          </cell>
          <cell r="AJ11">
            <v>89</v>
          </cell>
          <cell r="AK11">
            <v>0</v>
          </cell>
          <cell r="AL11">
            <v>89</v>
          </cell>
          <cell r="AN11">
            <v>82</v>
          </cell>
          <cell r="AO11">
            <v>0</v>
          </cell>
          <cell r="AP11">
            <v>82</v>
          </cell>
          <cell r="AR11">
            <v>62</v>
          </cell>
          <cell r="AS11">
            <v>0</v>
          </cell>
          <cell r="AT11">
            <v>62</v>
          </cell>
          <cell r="AU11">
            <v>648</v>
          </cell>
          <cell r="AV11" t="str">
            <v>50/50</v>
          </cell>
          <cell r="AW11">
            <v>1073</v>
          </cell>
          <cell r="AX11" t="str">
            <v>YES</v>
          </cell>
          <cell r="AY11" t="str">
            <v>B</v>
          </cell>
          <cell r="AZ11" t="str">
            <v>C</v>
          </cell>
          <cell r="BA11" t="str">
            <v>B</v>
          </cell>
          <cell r="BK11" t="str">
            <v>YES</v>
          </cell>
          <cell r="BL11" t="str">
            <v>03</v>
          </cell>
          <cell r="BM11">
            <v>70.270269999999996</v>
          </cell>
          <cell r="BN11">
            <v>98.198189999999997</v>
          </cell>
          <cell r="BO11">
            <v>5</v>
          </cell>
          <cell r="BP11" t="str">
            <v>YES</v>
          </cell>
        </row>
        <row r="12">
          <cell r="D12" t="str">
            <v>7049</v>
          </cell>
          <cell r="E12" t="str">
            <v>WESTLAND HIALEAH SENIOR HIGH SCHOOL</v>
          </cell>
          <cell r="F12">
            <v>36</v>
          </cell>
          <cell r="G12">
            <v>66</v>
          </cell>
          <cell r="H12">
            <v>90</v>
          </cell>
          <cell r="I12">
            <v>22</v>
          </cell>
          <cell r="J12">
            <v>51</v>
          </cell>
          <cell r="K12">
            <v>70</v>
          </cell>
          <cell r="L12">
            <v>49</v>
          </cell>
          <cell r="M12">
            <v>64</v>
          </cell>
          <cell r="N12" t="str">
            <v xml:space="preserve"> 0</v>
          </cell>
          <cell r="O12">
            <v>448</v>
          </cell>
          <cell r="P12">
            <v>99</v>
          </cell>
          <cell r="Q12" t="str">
            <v>YES</v>
          </cell>
          <cell r="R12" t="str">
            <v>NO</v>
          </cell>
          <cell r="T12" t="str">
            <v>YES</v>
          </cell>
          <cell r="U12" t="str">
            <v>YES</v>
          </cell>
          <cell r="W12">
            <v>19</v>
          </cell>
          <cell r="X12">
            <v>34</v>
          </cell>
          <cell r="Y12">
            <v>15</v>
          </cell>
          <cell r="Z12">
            <v>98</v>
          </cell>
          <cell r="AA12">
            <v>81</v>
          </cell>
          <cell r="AB12">
            <v>100</v>
          </cell>
          <cell r="AC12">
            <v>19</v>
          </cell>
          <cell r="AD12">
            <v>100</v>
          </cell>
          <cell r="AE12">
            <v>0</v>
          </cell>
          <cell r="AF12">
            <v>69</v>
          </cell>
          <cell r="AG12">
            <v>20</v>
          </cell>
          <cell r="AH12">
            <v>178</v>
          </cell>
          <cell r="AI12">
            <v>0</v>
          </cell>
          <cell r="AJ12">
            <v>67</v>
          </cell>
          <cell r="AK12">
            <v>20</v>
          </cell>
          <cell r="AL12">
            <v>87</v>
          </cell>
          <cell r="AN12">
            <v>64</v>
          </cell>
          <cell r="AO12">
            <v>0</v>
          </cell>
          <cell r="AP12">
            <v>64</v>
          </cell>
          <cell r="AR12">
            <v>37</v>
          </cell>
          <cell r="AS12">
            <v>0</v>
          </cell>
          <cell r="AT12">
            <v>37</v>
          </cell>
          <cell r="AU12">
            <v>564</v>
          </cell>
          <cell r="AV12" t="str">
            <v>50/50</v>
          </cell>
          <cell r="AW12">
            <v>1012</v>
          </cell>
          <cell r="AX12" t="str">
            <v>YES</v>
          </cell>
          <cell r="AY12" t="str">
            <v>B</v>
          </cell>
          <cell r="AZ12" t="str">
            <v>C</v>
          </cell>
          <cell r="BA12" t="str">
            <v>C</v>
          </cell>
          <cell r="BK12" t="str">
            <v>NO</v>
          </cell>
          <cell r="BL12" t="str">
            <v>03</v>
          </cell>
          <cell r="BM12">
            <v>82.764809999999997</v>
          </cell>
          <cell r="BN12">
            <v>97.965289999999996</v>
          </cell>
          <cell r="BO12">
            <v>5</v>
          </cell>
          <cell r="BP12" t="str">
            <v>YES</v>
          </cell>
        </row>
        <row r="13">
          <cell r="D13" t="str">
            <v>7051</v>
          </cell>
          <cell r="E13" t="str">
            <v>G. HOLMES BRADDOCK SENIOR HIGH</v>
          </cell>
          <cell r="F13">
            <v>48</v>
          </cell>
          <cell r="G13">
            <v>79</v>
          </cell>
          <cell r="H13">
            <v>88</v>
          </cell>
          <cell r="I13">
            <v>35</v>
          </cell>
          <cell r="J13">
            <v>51</v>
          </cell>
          <cell r="K13">
            <v>80</v>
          </cell>
          <cell r="L13">
            <v>44</v>
          </cell>
          <cell r="M13">
            <v>71</v>
          </cell>
          <cell r="N13" t="str">
            <v>10</v>
          </cell>
          <cell r="O13">
            <v>506</v>
          </cell>
          <cell r="P13">
            <v>97</v>
          </cell>
          <cell r="Q13" t="str">
            <v>NO</v>
          </cell>
          <cell r="R13" t="str">
            <v>NO</v>
          </cell>
          <cell r="S13" t="str">
            <v>NO</v>
          </cell>
          <cell r="T13" t="str">
            <v>YES</v>
          </cell>
          <cell r="U13" t="str">
            <v>YES</v>
          </cell>
          <cell r="W13">
            <v>28</v>
          </cell>
          <cell r="X13">
            <v>33</v>
          </cell>
          <cell r="Y13">
            <v>5</v>
          </cell>
          <cell r="Z13">
            <v>76</v>
          </cell>
          <cell r="AA13">
            <v>61</v>
          </cell>
          <cell r="AB13">
            <v>66</v>
          </cell>
          <cell r="AC13">
            <v>5</v>
          </cell>
          <cell r="AD13">
            <v>71</v>
          </cell>
          <cell r="AE13">
            <v>68</v>
          </cell>
          <cell r="AF13">
            <v>70</v>
          </cell>
          <cell r="AG13">
            <v>2</v>
          </cell>
          <cell r="AH13">
            <v>144</v>
          </cell>
          <cell r="AI13">
            <v>57</v>
          </cell>
          <cell r="AJ13">
            <v>58</v>
          </cell>
          <cell r="AK13">
            <v>1</v>
          </cell>
          <cell r="AL13">
            <v>59</v>
          </cell>
          <cell r="AM13">
            <v>56</v>
          </cell>
          <cell r="AN13">
            <v>70</v>
          </cell>
          <cell r="AO13">
            <v>14</v>
          </cell>
          <cell r="AP13">
            <v>84</v>
          </cell>
          <cell r="AQ13">
            <v>45</v>
          </cell>
          <cell r="AR13">
            <v>54</v>
          </cell>
          <cell r="AS13">
            <v>9</v>
          </cell>
          <cell r="AT13">
            <v>63</v>
          </cell>
          <cell r="AU13">
            <v>497</v>
          </cell>
          <cell r="AV13" t="str">
            <v>50/50</v>
          </cell>
          <cell r="AW13">
            <v>1003</v>
          </cell>
          <cell r="AX13" t="str">
            <v>NO</v>
          </cell>
          <cell r="AY13" t="str">
            <v>C</v>
          </cell>
          <cell r="AZ13" t="str">
            <v>C</v>
          </cell>
          <cell r="BA13" t="str">
            <v>C</v>
          </cell>
          <cell r="BB13" t="str">
            <v>C</v>
          </cell>
          <cell r="BC13" t="str">
            <v>C</v>
          </cell>
          <cell r="BD13" t="str">
            <v>C</v>
          </cell>
          <cell r="BE13" t="str">
            <v>C</v>
          </cell>
          <cell r="BF13" t="str">
            <v>C</v>
          </cell>
          <cell r="BG13" t="str">
            <v>C</v>
          </cell>
          <cell r="BH13" t="str">
            <v>C</v>
          </cell>
          <cell r="BI13" t="str">
            <v>C</v>
          </cell>
          <cell r="BJ13" t="str">
            <v>C</v>
          </cell>
          <cell r="BK13" t="str">
            <v>NO</v>
          </cell>
          <cell r="BL13" t="str">
            <v>03</v>
          </cell>
          <cell r="BM13">
            <v>63.727739999999997</v>
          </cell>
          <cell r="BN13">
            <v>95.43365</v>
          </cell>
          <cell r="BO13">
            <v>5</v>
          </cell>
          <cell r="BP13" t="str">
            <v>YES</v>
          </cell>
        </row>
        <row r="14">
          <cell r="D14" t="str">
            <v>7055</v>
          </cell>
          <cell r="E14" t="str">
            <v>YOUNG WOMENS PREPARATORY ACADEMY</v>
          </cell>
          <cell r="F14">
            <v>85</v>
          </cell>
          <cell r="G14">
            <v>89</v>
          </cell>
          <cell r="H14">
            <v>90</v>
          </cell>
          <cell r="I14">
            <v>49</v>
          </cell>
          <cell r="J14">
            <v>78</v>
          </cell>
          <cell r="K14">
            <v>81</v>
          </cell>
          <cell r="L14">
            <v>78</v>
          </cell>
          <cell r="M14">
            <v>83</v>
          </cell>
          <cell r="N14" t="str">
            <v>NA</v>
          </cell>
          <cell r="O14">
            <v>633</v>
          </cell>
          <cell r="P14">
            <v>100</v>
          </cell>
          <cell r="Q14" t="str">
            <v>YES</v>
          </cell>
          <cell r="R14" t="str">
            <v>YES</v>
          </cell>
          <cell r="T14" t="str">
            <v>YES</v>
          </cell>
          <cell r="U14" t="str">
            <v>YES</v>
          </cell>
          <cell r="W14">
            <v>100</v>
          </cell>
          <cell r="X14">
            <v>100</v>
          </cell>
          <cell r="Y14">
            <v>0</v>
          </cell>
          <cell r="Z14">
            <v>200</v>
          </cell>
          <cell r="AA14">
            <v>93</v>
          </cell>
          <cell r="AB14">
            <v>71</v>
          </cell>
          <cell r="AC14">
            <v>-5</v>
          </cell>
          <cell r="AD14">
            <v>66</v>
          </cell>
          <cell r="AF14">
            <v>84</v>
          </cell>
          <cell r="AG14">
            <v>0</v>
          </cell>
          <cell r="AH14">
            <v>168</v>
          </cell>
          <cell r="AJ14">
            <v>84</v>
          </cell>
          <cell r="AK14">
            <v>0</v>
          </cell>
          <cell r="AL14">
            <v>84</v>
          </cell>
          <cell r="AN14">
            <v>100</v>
          </cell>
          <cell r="AO14">
            <v>0</v>
          </cell>
          <cell r="AP14">
            <v>100</v>
          </cell>
          <cell r="AR14">
            <v>93</v>
          </cell>
          <cell r="AS14">
            <v>0</v>
          </cell>
          <cell r="AT14">
            <v>93</v>
          </cell>
          <cell r="AU14">
            <v>711</v>
          </cell>
          <cell r="AV14" t="str">
            <v>70/30</v>
          </cell>
          <cell r="AW14">
            <v>1313</v>
          </cell>
          <cell r="AX14" t="str">
            <v>YES</v>
          </cell>
          <cell r="AY14" t="str">
            <v>A</v>
          </cell>
          <cell r="AZ14" t="str">
            <v>A</v>
          </cell>
          <cell r="BA14" t="str">
            <v>A</v>
          </cell>
          <cell r="BB14" t="str">
            <v>B</v>
          </cell>
          <cell r="BK14" t="str">
            <v>NO</v>
          </cell>
          <cell r="BL14" t="str">
            <v>04</v>
          </cell>
          <cell r="BM14">
            <v>62.251649999999998</v>
          </cell>
          <cell r="BN14">
            <v>84.768209999999996</v>
          </cell>
          <cell r="BO14">
            <v>5</v>
          </cell>
          <cell r="BP14" t="str">
            <v>YES</v>
          </cell>
        </row>
        <row r="15">
          <cell r="D15" t="str">
            <v>7071</v>
          </cell>
          <cell r="E15" t="str">
            <v>CORAL GABLES SENIOR HIGH SCHOOL</v>
          </cell>
          <cell r="F15">
            <v>54</v>
          </cell>
          <cell r="G15">
            <v>77</v>
          </cell>
          <cell r="H15">
            <v>90</v>
          </cell>
          <cell r="I15">
            <v>40</v>
          </cell>
          <cell r="J15">
            <v>60</v>
          </cell>
          <cell r="K15">
            <v>79</v>
          </cell>
          <cell r="L15">
            <v>55</v>
          </cell>
          <cell r="M15">
            <v>73</v>
          </cell>
          <cell r="N15" t="str">
            <v>10</v>
          </cell>
          <cell r="O15">
            <v>538</v>
          </cell>
          <cell r="P15">
            <v>99</v>
          </cell>
          <cell r="Q15" t="str">
            <v>NO</v>
          </cell>
          <cell r="R15" t="str">
            <v>YES</v>
          </cell>
          <cell r="T15" t="str">
            <v>YES</v>
          </cell>
          <cell r="U15" t="str">
            <v>YES</v>
          </cell>
          <cell r="W15">
            <v>50</v>
          </cell>
          <cell r="X15">
            <v>60</v>
          </cell>
          <cell r="Y15">
            <v>10</v>
          </cell>
          <cell r="Z15">
            <v>140</v>
          </cell>
          <cell r="AA15">
            <v>89</v>
          </cell>
          <cell r="AB15">
            <v>84</v>
          </cell>
          <cell r="AC15">
            <v>0</v>
          </cell>
          <cell r="AD15">
            <v>84</v>
          </cell>
          <cell r="AE15">
            <v>72</v>
          </cell>
          <cell r="AF15">
            <v>79</v>
          </cell>
          <cell r="AG15">
            <v>7</v>
          </cell>
          <cell r="AH15">
            <v>172</v>
          </cell>
          <cell r="AI15">
            <v>61</v>
          </cell>
          <cell r="AJ15">
            <v>65</v>
          </cell>
          <cell r="AK15">
            <v>4</v>
          </cell>
          <cell r="AL15">
            <v>69</v>
          </cell>
          <cell r="AM15">
            <v>71</v>
          </cell>
          <cell r="AN15">
            <v>72</v>
          </cell>
          <cell r="AO15">
            <v>1</v>
          </cell>
          <cell r="AP15">
            <v>73</v>
          </cell>
          <cell r="AQ15">
            <v>52</v>
          </cell>
          <cell r="AR15">
            <v>54</v>
          </cell>
          <cell r="AS15">
            <v>2</v>
          </cell>
          <cell r="AT15">
            <v>56</v>
          </cell>
          <cell r="AU15">
            <v>594</v>
          </cell>
          <cell r="AV15" t="str">
            <v>50/50</v>
          </cell>
          <cell r="AW15">
            <v>1132</v>
          </cell>
          <cell r="AX15" t="str">
            <v>YES</v>
          </cell>
          <cell r="AY15" t="str">
            <v>A</v>
          </cell>
          <cell r="AZ15" t="str">
            <v>C</v>
          </cell>
          <cell r="BA15" t="str">
            <v>C</v>
          </cell>
          <cell r="BB15" t="str">
            <v>C</v>
          </cell>
          <cell r="BC15" t="str">
            <v>C</v>
          </cell>
          <cell r="BD15" t="str">
            <v>C</v>
          </cell>
          <cell r="BE15" t="str">
            <v>C</v>
          </cell>
          <cell r="BF15" t="str">
            <v>C</v>
          </cell>
          <cell r="BG15" t="str">
            <v>C</v>
          </cell>
          <cell r="BH15" t="str">
            <v>C</v>
          </cell>
          <cell r="BI15" t="str">
            <v>C</v>
          </cell>
          <cell r="BJ15" t="str">
            <v>C</v>
          </cell>
          <cell r="BK15" t="str">
            <v>NO</v>
          </cell>
          <cell r="BL15" t="str">
            <v>03</v>
          </cell>
          <cell r="BM15">
            <v>64.122860000000003</v>
          </cell>
          <cell r="BN15">
            <v>90.278649999999999</v>
          </cell>
          <cell r="BO15">
            <v>5</v>
          </cell>
          <cell r="BP15" t="str">
            <v>YES</v>
          </cell>
        </row>
        <row r="16">
          <cell r="D16" t="str">
            <v>7081</v>
          </cell>
          <cell r="E16" t="str">
            <v>DESIGN &amp; ARCHITECTURE SENIOR HIGH</v>
          </cell>
          <cell r="F16">
            <v>87</v>
          </cell>
          <cell r="G16">
            <v>94</v>
          </cell>
          <cell r="H16">
            <v>99</v>
          </cell>
          <cell r="I16">
            <v>74</v>
          </cell>
          <cell r="J16">
            <v>77</v>
          </cell>
          <cell r="K16">
            <v>85</v>
          </cell>
          <cell r="L16">
            <v>73</v>
          </cell>
          <cell r="M16">
            <v>89</v>
          </cell>
          <cell r="N16" t="str">
            <v>NA</v>
          </cell>
          <cell r="O16">
            <v>678</v>
          </cell>
          <cell r="P16">
            <v>99</v>
          </cell>
          <cell r="Q16" t="str">
            <v>YES</v>
          </cell>
          <cell r="R16" t="str">
            <v>YES</v>
          </cell>
          <cell r="T16" t="str">
            <v>YES</v>
          </cell>
          <cell r="U16" t="str">
            <v>YES</v>
          </cell>
          <cell r="W16">
            <v>100</v>
          </cell>
          <cell r="X16">
            <v>100</v>
          </cell>
          <cell r="Y16">
            <v>0</v>
          </cell>
          <cell r="Z16">
            <v>200</v>
          </cell>
          <cell r="AA16">
            <v>100</v>
          </cell>
          <cell r="AB16">
            <v>99</v>
          </cell>
          <cell r="AC16">
            <v>0</v>
          </cell>
          <cell r="AD16">
            <v>99</v>
          </cell>
          <cell r="AE16">
            <v>86</v>
          </cell>
          <cell r="AF16">
            <v>92</v>
          </cell>
          <cell r="AG16">
            <v>6</v>
          </cell>
          <cell r="AH16">
            <v>196</v>
          </cell>
          <cell r="AI16">
            <v>86</v>
          </cell>
          <cell r="AJ16">
            <v>92</v>
          </cell>
          <cell r="AK16">
            <v>6</v>
          </cell>
          <cell r="AL16">
            <v>98</v>
          </cell>
          <cell r="AM16">
            <v>80</v>
          </cell>
          <cell r="AN16">
            <v>90</v>
          </cell>
          <cell r="AO16">
            <v>10</v>
          </cell>
          <cell r="AP16">
            <v>100</v>
          </cell>
          <cell r="AQ16">
            <v>76</v>
          </cell>
          <cell r="AR16">
            <v>87</v>
          </cell>
          <cell r="AS16">
            <v>11</v>
          </cell>
          <cell r="AT16">
            <v>98</v>
          </cell>
          <cell r="AU16">
            <v>791</v>
          </cell>
          <cell r="AV16" t="str">
            <v>50/50</v>
          </cell>
          <cell r="AW16">
            <v>1469</v>
          </cell>
          <cell r="AX16" t="str">
            <v>YES</v>
          </cell>
          <cell r="AY16" t="str">
            <v>A</v>
          </cell>
          <cell r="AZ16" t="str">
            <v>A</v>
          </cell>
          <cell r="BA16" t="str">
            <v>A</v>
          </cell>
          <cell r="BB16" t="str">
            <v>A</v>
          </cell>
          <cell r="BC16" t="str">
            <v>A</v>
          </cell>
          <cell r="BD16" t="str">
            <v>A</v>
          </cell>
          <cell r="BE16" t="str">
            <v>A</v>
          </cell>
          <cell r="BF16" t="str">
            <v>A</v>
          </cell>
          <cell r="BG16" t="str">
            <v>A</v>
          </cell>
          <cell r="BH16" t="str">
            <v>A</v>
          </cell>
          <cell r="BI16" t="str">
            <v>C</v>
          </cell>
          <cell r="BJ16" t="str">
            <v>C</v>
          </cell>
          <cell r="BK16" t="str">
            <v>NO</v>
          </cell>
          <cell r="BL16" t="str">
            <v>03</v>
          </cell>
          <cell r="BM16">
            <v>37.875749999999996</v>
          </cell>
          <cell r="BN16">
            <v>71.943879999999993</v>
          </cell>
          <cell r="BO16">
            <v>5</v>
          </cell>
          <cell r="BP16" t="str">
            <v>NO</v>
          </cell>
        </row>
        <row r="17">
          <cell r="D17" t="str">
            <v>7101</v>
          </cell>
          <cell r="E17" t="str">
            <v>CORAL REEF SENIOR HIGH SCHOOL</v>
          </cell>
          <cell r="F17">
            <v>77</v>
          </cell>
          <cell r="G17">
            <v>91</v>
          </cell>
          <cell r="H17">
            <v>98</v>
          </cell>
          <cell r="I17">
            <v>63</v>
          </cell>
          <cell r="J17">
            <v>70</v>
          </cell>
          <cell r="K17">
            <v>81</v>
          </cell>
          <cell r="L17">
            <v>54</v>
          </cell>
          <cell r="M17">
            <v>76</v>
          </cell>
          <cell r="N17" t="str">
            <v>10</v>
          </cell>
          <cell r="O17">
            <v>620</v>
          </cell>
          <cell r="P17">
            <v>100</v>
          </cell>
          <cell r="Q17" t="str">
            <v>YES</v>
          </cell>
          <cell r="R17" t="str">
            <v>YES</v>
          </cell>
          <cell r="T17" t="str">
            <v>YES</v>
          </cell>
          <cell r="U17" t="str">
            <v>YES</v>
          </cell>
          <cell r="W17">
            <v>100</v>
          </cell>
          <cell r="X17">
            <v>100</v>
          </cell>
          <cell r="Y17">
            <v>0</v>
          </cell>
          <cell r="Z17">
            <v>200</v>
          </cell>
          <cell r="AA17">
            <v>95</v>
          </cell>
          <cell r="AB17">
            <v>97</v>
          </cell>
          <cell r="AC17">
            <v>2</v>
          </cell>
          <cell r="AD17">
            <v>99</v>
          </cell>
          <cell r="AE17">
            <v>95</v>
          </cell>
          <cell r="AF17">
            <v>98</v>
          </cell>
          <cell r="AG17">
            <v>3</v>
          </cell>
          <cell r="AH17">
            <v>200</v>
          </cell>
          <cell r="AI17">
            <v>87</v>
          </cell>
          <cell r="AJ17">
            <v>96</v>
          </cell>
          <cell r="AK17">
            <v>9</v>
          </cell>
          <cell r="AL17">
            <v>100</v>
          </cell>
          <cell r="AM17">
            <v>88</v>
          </cell>
          <cell r="AN17">
            <v>93</v>
          </cell>
          <cell r="AO17">
            <v>5</v>
          </cell>
          <cell r="AP17">
            <v>98</v>
          </cell>
          <cell r="AQ17">
            <v>79</v>
          </cell>
          <cell r="AR17">
            <v>86</v>
          </cell>
          <cell r="AS17">
            <v>7</v>
          </cell>
          <cell r="AT17">
            <v>93</v>
          </cell>
          <cell r="AU17">
            <v>790</v>
          </cell>
          <cell r="AV17" t="str">
            <v>50/50</v>
          </cell>
          <cell r="AW17">
            <v>1410</v>
          </cell>
          <cell r="AX17" t="str">
            <v>YES</v>
          </cell>
          <cell r="AY17" t="str">
            <v>A</v>
          </cell>
          <cell r="AZ17" t="str">
            <v>A</v>
          </cell>
          <cell r="BA17" t="str">
            <v>A</v>
          </cell>
          <cell r="BB17" t="str">
            <v>B</v>
          </cell>
          <cell r="BC17" t="str">
            <v>A</v>
          </cell>
          <cell r="BD17" t="str">
            <v>A</v>
          </cell>
          <cell r="BE17" t="str">
            <v>A</v>
          </cell>
          <cell r="BF17" t="str">
            <v>A</v>
          </cell>
          <cell r="BG17" t="str">
            <v>A</v>
          </cell>
          <cell r="BH17" t="str">
            <v>B</v>
          </cell>
          <cell r="BI17" t="str">
            <v>A</v>
          </cell>
          <cell r="BJ17" t="str">
            <v>C</v>
          </cell>
          <cell r="BK17" t="str">
            <v>NO</v>
          </cell>
          <cell r="BL17" t="str">
            <v>03</v>
          </cell>
          <cell r="BM17">
            <v>44.060400000000001</v>
          </cell>
          <cell r="BN17">
            <v>80.402680000000004</v>
          </cell>
          <cell r="BO17">
            <v>5</v>
          </cell>
          <cell r="BP17" t="str">
            <v>NO</v>
          </cell>
        </row>
        <row r="18">
          <cell r="D18" t="str">
            <v>7111</v>
          </cell>
          <cell r="E18" t="str">
            <v>HIALEAH SENIOR HIGH SCHOOL</v>
          </cell>
          <cell r="F18">
            <v>36</v>
          </cell>
          <cell r="G18">
            <v>69</v>
          </cell>
          <cell r="H18">
            <v>86</v>
          </cell>
          <cell r="I18">
            <v>24</v>
          </cell>
          <cell r="J18">
            <v>47</v>
          </cell>
          <cell r="K18">
            <v>76</v>
          </cell>
          <cell r="L18">
            <v>46</v>
          </cell>
          <cell r="M18">
            <v>73</v>
          </cell>
          <cell r="N18" t="str">
            <v>10</v>
          </cell>
          <cell r="O18">
            <v>467</v>
          </cell>
          <cell r="P18">
            <v>98</v>
          </cell>
          <cell r="Q18" t="str">
            <v>NO</v>
          </cell>
          <cell r="R18" t="str">
            <v>NO</v>
          </cell>
          <cell r="S18" t="str">
            <v>NO</v>
          </cell>
          <cell r="T18" t="str">
            <v>YES</v>
          </cell>
          <cell r="U18" t="str">
            <v>YES</v>
          </cell>
          <cell r="W18">
            <v>22</v>
          </cell>
          <cell r="X18">
            <v>35</v>
          </cell>
          <cell r="Y18">
            <v>13</v>
          </cell>
          <cell r="Z18">
            <v>96</v>
          </cell>
          <cell r="AA18">
            <v>71</v>
          </cell>
          <cell r="AB18">
            <v>60</v>
          </cell>
          <cell r="AC18">
            <v>-5</v>
          </cell>
          <cell r="AD18">
            <v>55</v>
          </cell>
          <cell r="AE18">
            <v>70</v>
          </cell>
          <cell r="AF18">
            <v>78</v>
          </cell>
          <cell r="AG18">
            <v>8</v>
          </cell>
          <cell r="AH18">
            <v>172</v>
          </cell>
          <cell r="AI18">
            <v>58</v>
          </cell>
          <cell r="AJ18">
            <v>72</v>
          </cell>
          <cell r="AK18">
            <v>14</v>
          </cell>
          <cell r="AL18">
            <v>86</v>
          </cell>
          <cell r="AM18">
            <v>58</v>
          </cell>
          <cell r="AN18">
            <v>68</v>
          </cell>
          <cell r="AO18">
            <v>10</v>
          </cell>
          <cell r="AP18">
            <v>78</v>
          </cell>
          <cell r="AQ18">
            <v>36</v>
          </cell>
          <cell r="AR18">
            <v>44</v>
          </cell>
          <cell r="AS18">
            <v>8</v>
          </cell>
          <cell r="AT18">
            <v>52</v>
          </cell>
          <cell r="AU18">
            <v>539</v>
          </cell>
          <cell r="AV18" t="str">
            <v>50/50</v>
          </cell>
          <cell r="AW18">
            <v>1006</v>
          </cell>
          <cell r="AX18" t="str">
            <v>YES</v>
          </cell>
          <cell r="AY18" t="str">
            <v>C</v>
          </cell>
          <cell r="AZ18" t="str">
            <v>D</v>
          </cell>
          <cell r="BA18" t="str">
            <v>C</v>
          </cell>
          <cell r="BB18" t="str">
            <v>F</v>
          </cell>
          <cell r="BC18" t="str">
            <v>C</v>
          </cell>
          <cell r="BD18" t="str">
            <v>C</v>
          </cell>
          <cell r="BE18" t="str">
            <v>D</v>
          </cell>
          <cell r="BF18" t="str">
            <v>D</v>
          </cell>
          <cell r="BG18" t="str">
            <v>C</v>
          </cell>
          <cell r="BH18" t="str">
            <v>D</v>
          </cell>
          <cell r="BI18" t="str">
            <v>D</v>
          </cell>
          <cell r="BJ18" t="str">
            <v>D</v>
          </cell>
          <cell r="BK18" t="str">
            <v>NO</v>
          </cell>
          <cell r="BL18" t="str">
            <v>03</v>
          </cell>
          <cell r="BM18">
            <v>80.724819999999994</v>
          </cell>
          <cell r="BN18">
            <v>98.107759999999999</v>
          </cell>
          <cell r="BO18">
            <v>5</v>
          </cell>
          <cell r="BP18" t="str">
            <v>YES</v>
          </cell>
        </row>
        <row r="19">
          <cell r="D19" t="str">
            <v>7121</v>
          </cell>
          <cell r="E19" t="str">
            <v>JOHN A. FERGUSON SENIOR HIGH</v>
          </cell>
          <cell r="F19">
            <v>58</v>
          </cell>
          <cell r="G19">
            <v>86</v>
          </cell>
          <cell r="H19">
            <v>90</v>
          </cell>
          <cell r="I19">
            <v>36</v>
          </cell>
          <cell r="J19">
            <v>57</v>
          </cell>
          <cell r="K19">
            <v>80</v>
          </cell>
          <cell r="L19">
            <v>48</v>
          </cell>
          <cell r="M19">
            <v>73</v>
          </cell>
          <cell r="N19" t="str">
            <v>10</v>
          </cell>
          <cell r="O19">
            <v>538</v>
          </cell>
          <cell r="P19">
            <v>99</v>
          </cell>
          <cell r="Q19" t="str">
            <v>YES</v>
          </cell>
          <cell r="R19" t="str">
            <v>NO</v>
          </cell>
          <cell r="S19" t="str">
            <v>NO</v>
          </cell>
          <cell r="T19" t="str">
            <v>YES</v>
          </cell>
          <cell r="U19" t="str">
            <v>YES</v>
          </cell>
          <cell r="W19">
            <v>49</v>
          </cell>
          <cell r="X19">
            <v>46</v>
          </cell>
          <cell r="Y19">
            <v>0</v>
          </cell>
          <cell r="Z19">
            <v>92</v>
          </cell>
          <cell r="AA19">
            <v>79</v>
          </cell>
          <cell r="AB19">
            <v>76</v>
          </cell>
          <cell r="AC19">
            <v>0</v>
          </cell>
          <cell r="AD19">
            <v>76</v>
          </cell>
          <cell r="AE19">
            <v>81</v>
          </cell>
          <cell r="AF19">
            <v>85</v>
          </cell>
          <cell r="AG19">
            <v>4</v>
          </cell>
          <cell r="AH19">
            <v>178</v>
          </cell>
          <cell r="AI19">
            <v>68</v>
          </cell>
          <cell r="AJ19">
            <v>72</v>
          </cell>
          <cell r="AK19">
            <v>4</v>
          </cell>
          <cell r="AL19">
            <v>76</v>
          </cell>
          <cell r="AM19">
            <v>74</v>
          </cell>
          <cell r="AN19">
            <v>79</v>
          </cell>
          <cell r="AO19">
            <v>5</v>
          </cell>
          <cell r="AP19">
            <v>84</v>
          </cell>
          <cell r="AQ19">
            <v>60</v>
          </cell>
          <cell r="AR19">
            <v>65</v>
          </cell>
          <cell r="AS19">
            <v>5</v>
          </cell>
          <cell r="AT19">
            <v>70</v>
          </cell>
          <cell r="AU19">
            <v>576</v>
          </cell>
          <cell r="AV19" t="str">
            <v>50/50</v>
          </cell>
          <cell r="AW19">
            <v>1114</v>
          </cell>
          <cell r="AX19" t="str">
            <v>YES</v>
          </cell>
          <cell r="AY19" t="str">
            <v>B</v>
          </cell>
          <cell r="AZ19" t="str">
            <v>A</v>
          </cell>
          <cell r="BA19" t="str">
            <v>B</v>
          </cell>
          <cell r="BB19" t="str">
            <v>C</v>
          </cell>
          <cell r="BC19" t="str">
            <v>B</v>
          </cell>
          <cell r="BD19" t="str">
            <v>A</v>
          </cell>
          <cell r="BE19" t="str">
            <v>C</v>
          </cell>
          <cell r="BK19" t="str">
            <v>NO</v>
          </cell>
          <cell r="BL19" t="str">
            <v>03</v>
          </cell>
          <cell r="BM19">
            <v>50.891129999999997</v>
          </cell>
          <cell r="BN19">
            <v>91.594409999999996</v>
          </cell>
          <cell r="BO19">
            <v>5</v>
          </cell>
          <cell r="BP19" t="str">
            <v>YES</v>
          </cell>
        </row>
        <row r="20">
          <cell r="D20" t="str">
            <v>7131</v>
          </cell>
          <cell r="E20" t="str">
            <v>HIALEAH-MIAMI LAKES SENIOR HIGH</v>
          </cell>
          <cell r="F20">
            <v>28</v>
          </cell>
          <cell r="G20">
            <v>62</v>
          </cell>
          <cell r="H20">
            <v>83</v>
          </cell>
          <cell r="I20">
            <v>28</v>
          </cell>
          <cell r="J20">
            <v>47</v>
          </cell>
          <cell r="K20">
            <v>71</v>
          </cell>
          <cell r="L20">
            <v>48</v>
          </cell>
          <cell r="M20">
            <v>68</v>
          </cell>
          <cell r="N20" t="str">
            <v xml:space="preserve"> 0</v>
          </cell>
          <cell r="O20">
            <v>435</v>
          </cell>
          <cell r="P20">
            <v>98</v>
          </cell>
          <cell r="Q20" t="str">
            <v>NO</v>
          </cell>
          <cell r="R20" t="str">
            <v>NO</v>
          </cell>
          <cell r="S20" t="str">
            <v>YES</v>
          </cell>
          <cell r="T20" t="str">
            <v>YES</v>
          </cell>
          <cell r="U20" t="str">
            <v>YES</v>
          </cell>
          <cell r="W20">
            <v>21</v>
          </cell>
          <cell r="X20">
            <v>30</v>
          </cell>
          <cell r="Y20">
            <v>9</v>
          </cell>
          <cell r="Z20">
            <v>78</v>
          </cell>
          <cell r="AA20">
            <v>56</v>
          </cell>
          <cell r="AB20">
            <v>49</v>
          </cell>
          <cell r="AC20">
            <v>0</v>
          </cell>
          <cell r="AD20">
            <v>49</v>
          </cell>
          <cell r="AE20">
            <v>66</v>
          </cell>
          <cell r="AF20">
            <v>71</v>
          </cell>
          <cell r="AG20">
            <v>5</v>
          </cell>
          <cell r="AH20">
            <v>152</v>
          </cell>
          <cell r="AI20">
            <v>56</v>
          </cell>
          <cell r="AJ20">
            <v>62</v>
          </cell>
          <cell r="AK20">
            <v>6</v>
          </cell>
          <cell r="AL20">
            <v>68</v>
          </cell>
          <cell r="AM20">
            <v>54</v>
          </cell>
          <cell r="AN20">
            <v>64</v>
          </cell>
          <cell r="AO20">
            <v>10</v>
          </cell>
          <cell r="AP20">
            <v>74</v>
          </cell>
          <cell r="AQ20">
            <v>32</v>
          </cell>
          <cell r="AR20">
            <v>42</v>
          </cell>
          <cell r="AS20">
            <v>10</v>
          </cell>
          <cell r="AT20">
            <v>52</v>
          </cell>
          <cell r="AU20">
            <v>473</v>
          </cell>
          <cell r="AV20" t="str">
            <v>50/50</v>
          </cell>
          <cell r="AW20">
            <v>908</v>
          </cell>
          <cell r="AX20" t="str">
            <v>YES</v>
          </cell>
          <cell r="AY20" t="str">
            <v>C</v>
          </cell>
          <cell r="AZ20" t="str">
            <v>D</v>
          </cell>
          <cell r="BA20" t="str">
            <v>D</v>
          </cell>
          <cell r="BB20" t="str">
            <v>F</v>
          </cell>
          <cell r="BC20" t="str">
            <v>C</v>
          </cell>
          <cell r="BD20" t="str">
            <v>D</v>
          </cell>
          <cell r="BE20" t="str">
            <v>D</v>
          </cell>
          <cell r="BF20" t="str">
            <v>C</v>
          </cell>
          <cell r="BG20" t="str">
            <v>D</v>
          </cell>
          <cell r="BH20" t="str">
            <v>C</v>
          </cell>
          <cell r="BI20" t="str">
            <v>D</v>
          </cell>
          <cell r="BJ20" t="str">
            <v>D</v>
          </cell>
          <cell r="BK20" t="str">
            <v>NO</v>
          </cell>
          <cell r="BL20" t="str">
            <v>03</v>
          </cell>
          <cell r="BM20">
            <v>76.31447</v>
          </cell>
          <cell r="BN20">
            <v>96.394589999999994</v>
          </cell>
          <cell r="BO20">
            <v>5</v>
          </cell>
          <cell r="BP20" t="str">
            <v>YES</v>
          </cell>
        </row>
        <row r="21">
          <cell r="D21" t="str">
            <v>7141</v>
          </cell>
          <cell r="E21" t="str">
            <v>DR MICHAEL M. KROP SENIOR HIGH</v>
          </cell>
          <cell r="F21">
            <v>55</v>
          </cell>
          <cell r="G21">
            <v>82</v>
          </cell>
          <cell r="H21">
            <v>87</v>
          </cell>
          <cell r="I21">
            <v>41</v>
          </cell>
          <cell r="J21">
            <v>57</v>
          </cell>
          <cell r="K21">
            <v>82</v>
          </cell>
          <cell r="L21">
            <v>52</v>
          </cell>
          <cell r="M21">
            <v>71</v>
          </cell>
          <cell r="N21" t="str">
            <v>10</v>
          </cell>
          <cell r="O21">
            <v>537</v>
          </cell>
          <cell r="P21">
            <v>99</v>
          </cell>
          <cell r="Q21" t="str">
            <v>YES</v>
          </cell>
          <cell r="R21" t="str">
            <v>YES</v>
          </cell>
          <cell r="T21" t="str">
            <v>YES</v>
          </cell>
          <cell r="U21" t="str">
            <v>YES</v>
          </cell>
          <cell r="W21">
            <v>39</v>
          </cell>
          <cell r="X21">
            <v>49</v>
          </cell>
          <cell r="Y21">
            <v>10</v>
          </cell>
          <cell r="Z21">
            <v>118</v>
          </cell>
          <cell r="AA21">
            <v>90</v>
          </cell>
          <cell r="AB21">
            <v>90</v>
          </cell>
          <cell r="AC21">
            <v>0</v>
          </cell>
          <cell r="AD21">
            <v>90</v>
          </cell>
          <cell r="AE21">
            <v>81</v>
          </cell>
          <cell r="AF21">
            <v>86</v>
          </cell>
          <cell r="AG21">
            <v>5</v>
          </cell>
          <cell r="AH21">
            <v>182</v>
          </cell>
          <cell r="AI21">
            <v>72</v>
          </cell>
          <cell r="AJ21">
            <v>75</v>
          </cell>
          <cell r="AK21">
            <v>3</v>
          </cell>
          <cell r="AL21">
            <v>78</v>
          </cell>
          <cell r="AM21">
            <v>73</v>
          </cell>
          <cell r="AN21">
            <v>84</v>
          </cell>
          <cell r="AO21">
            <v>11</v>
          </cell>
          <cell r="AP21">
            <v>95</v>
          </cell>
          <cell r="AQ21">
            <v>61</v>
          </cell>
          <cell r="AR21">
            <v>69</v>
          </cell>
          <cell r="AS21">
            <v>8</v>
          </cell>
          <cell r="AT21">
            <v>77</v>
          </cell>
          <cell r="AU21">
            <v>640</v>
          </cell>
          <cell r="AV21" t="str">
            <v>50/50</v>
          </cell>
          <cell r="AW21">
            <v>1177</v>
          </cell>
          <cell r="AX21" t="str">
            <v>YES</v>
          </cell>
          <cell r="AY21" t="str">
            <v>A</v>
          </cell>
          <cell r="AZ21" t="str">
            <v>B</v>
          </cell>
          <cell r="BA21" t="str">
            <v>A</v>
          </cell>
          <cell r="BB21" t="str">
            <v>C</v>
          </cell>
          <cell r="BC21" t="str">
            <v>B</v>
          </cell>
          <cell r="BD21" t="str">
            <v>B</v>
          </cell>
          <cell r="BE21" t="str">
            <v>B</v>
          </cell>
          <cell r="BF21" t="str">
            <v>B</v>
          </cell>
          <cell r="BG21" t="str">
            <v>A</v>
          </cell>
          <cell r="BH21" t="str">
            <v>C</v>
          </cell>
          <cell r="BI21" t="str">
            <v>C</v>
          </cell>
          <cell r="BJ21" t="str">
            <v>C</v>
          </cell>
          <cell r="BK21" t="str">
            <v>NO</v>
          </cell>
          <cell r="BL21" t="str">
            <v>03</v>
          </cell>
          <cell r="BM21">
            <v>45.288939999999997</v>
          </cell>
          <cell r="BN21">
            <v>73.994969999999995</v>
          </cell>
          <cell r="BO21">
            <v>5</v>
          </cell>
          <cell r="BP21" t="str">
            <v>NO</v>
          </cell>
        </row>
        <row r="22">
          <cell r="D22" t="str">
            <v>7151</v>
          </cell>
          <cell r="E22" t="str">
            <v>HOMESTEAD SENIOR HIGH SCHOOL</v>
          </cell>
          <cell r="F22">
            <v>23</v>
          </cell>
          <cell r="G22">
            <v>56</v>
          </cell>
          <cell r="H22">
            <v>82</v>
          </cell>
          <cell r="I22">
            <v>27</v>
          </cell>
          <cell r="J22">
            <v>37</v>
          </cell>
          <cell r="K22">
            <v>71</v>
          </cell>
          <cell r="L22">
            <v>34</v>
          </cell>
          <cell r="M22">
            <v>73</v>
          </cell>
          <cell r="N22" t="str">
            <v xml:space="preserve"> 0</v>
          </cell>
          <cell r="O22">
            <v>403</v>
          </cell>
          <cell r="P22">
            <v>96</v>
          </cell>
          <cell r="Q22" t="str">
            <v>NO</v>
          </cell>
          <cell r="R22" t="str">
            <v>NO</v>
          </cell>
          <cell r="S22" t="str">
            <v>NO</v>
          </cell>
          <cell r="T22" t="str">
            <v>YES</v>
          </cell>
          <cell r="U22" t="str">
            <v>YES</v>
          </cell>
          <cell r="W22">
            <v>24</v>
          </cell>
          <cell r="X22">
            <v>45</v>
          </cell>
          <cell r="Y22">
            <v>20</v>
          </cell>
          <cell r="Z22">
            <v>130</v>
          </cell>
          <cell r="AA22">
            <v>26</v>
          </cell>
          <cell r="AB22">
            <v>53</v>
          </cell>
          <cell r="AC22">
            <v>20</v>
          </cell>
          <cell r="AD22">
            <v>73</v>
          </cell>
          <cell r="AE22">
            <v>59</v>
          </cell>
          <cell r="AF22">
            <v>61</v>
          </cell>
          <cell r="AG22">
            <v>2</v>
          </cell>
          <cell r="AH22">
            <v>126</v>
          </cell>
          <cell r="AI22">
            <v>55</v>
          </cell>
          <cell r="AJ22">
            <v>57</v>
          </cell>
          <cell r="AK22">
            <v>2</v>
          </cell>
          <cell r="AL22">
            <v>59</v>
          </cell>
          <cell r="AM22">
            <v>51</v>
          </cell>
          <cell r="AN22">
            <v>54</v>
          </cell>
          <cell r="AO22">
            <v>3</v>
          </cell>
          <cell r="AP22">
            <v>57</v>
          </cell>
          <cell r="AQ22">
            <v>40</v>
          </cell>
          <cell r="AR22">
            <v>25</v>
          </cell>
          <cell r="AS22">
            <v>-5</v>
          </cell>
          <cell r="AT22">
            <v>20</v>
          </cell>
          <cell r="AU22">
            <v>465</v>
          </cell>
          <cell r="AV22" t="str">
            <v>50/50</v>
          </cell>
          <cell r="AW22">
            <v>868</v>
          </cell>
          <cell r="AX22" t="str">
            <v>NO</v>
          </cell>
          <cell r="AY22" t="str">
            <v>D</v>
          </cell>
          <cell r="AZ22" t="str">
            <v>D</v>
          </cell>
          <cell r="BA22" t="str">
            <v>F</v>
          </cell>
          <cell r="BB22" t="str">
            <v>F</v>
          </cell>
          <cell r="BC22" t="str">
            <v>D</v>
          </cell>
          <cell r="BD22" t="str">
            <v>F</v>
          </cell>
          <cell r="BE22" t="str">
            <v>D</v>
          </cell>
          <cell r="BF22" t="str">
            <v>D</v>
          </cell>
          <cell r="BG22" t="str">
            <v>D</v>
          </cell>
          <cell r="BH22" t="str">
            <v>D</v>
          </cell>
          <cell r="BI22" t="str">
            <v>D</v>
          </cell>
          <cell r="BJ22" t="str">
            <v>D</v>
          </cell>
          <cell r="BK22" t="str">
            <v>NO</v>
          </cell>
          <cell r="BL22" t="str">
            <v>03</v>
          </cell>
          <cell r="BM22">
            <v>85.917090000000002</v>
          </cell>
          <cell r="BN22">
            <v>95.229979999999998</v>
          </cell>
          <cell r="BO22">
            <v>5</v>
          </cell>
          <cell r="BP22" t="str">
            <v>YES</v>
          </cell>
        </row>
        <row r="23">
          <cell r="D23" t="str">
            <v>7160</v>
          </cell>
          <cell r="E23" t="str">
            <v>MATER ACADEMY CHARTER HIGH</v>
          </cell>
          <cell r="F23">
            <v>55</v>
          </cell>
          <cell r="G23">
            <v>84</v>
          </cell>
          <cell r="H23">
            <v>90</v>
          </cell>
          <cell r="I23">
            <v>40</v>
          </cell>
          <cell r="J23">
            <v>61</v>
          </cell>
          <cell r="K23">
            <v>84</v>
          </cell>
          <cell r="L23">
            <v>55</v>
          </cell>
          <cell r="M23">
            <v>81</v>
          </cell>
          <cell r="N23" t="str">
            <v>10</v>
          </cell>
          <cell r="O23">
            <v>560</v>
          </cell>
          <cell r="P23">
            <v>100</v>
          </cell>
          <cell r="Q23" t="str">
            <v>YES</v>
          </cell>
          <cell r="R23" t="str">
            <v>YES</v>
          </cell>
          <cell r="T23" t="str">
            <v>YES</v>
          </cell>
          <cell r="U23" t="str">
            <v>YES</v>
          </cell>
          <cell r="W23">
            <v>61</v>
          </cell>
          <cell r="X23">
            <v>75</v>
          </cell>
          <cell r="Y23">
            <v>14</v>
          </cell>
          <cell r="Z23">
            <v>178</v>
          </cell>
          <cell r="AA23">
            <v>88</v>
          </cell>
          <cell r="AB23">
            <v>78</v>
          </cell>
          <cell r="AC23">
            <v>-5</v>
          </cell>
          <cell r="AD23">
            <v>73</v>
          </cell>
          <cell r="AE23">
            <v>93</v>
          </cell>
          <cell r="AF23">
            <v>95</v>
          </cell>
          <cell r="AG23">
            <v>2</v>
          </cell>
          <cell r="AH23">
            <v>194</v>
          </cell>
          <cell r="AI23">
            <v>86</v>
          </cell>
          <cell r="AJ23">
            <v>94</v>
          </cell>
          <cell r="AK23">
            <v>8</v>
          </cell>
          <cell r="AL23">
            <v>100</v>
          </cell>
          <cell r="AM23">
            <v>77</v>
          </cell>
          <cell r="AN23">
            <v>85</v>
          </cell>
          <cell r="AO23">
            <v>8</v>
          </cell>
          <cell r="AP23">
            <v>93</v>
          </cell>
          <cell r="AQ23">
            <v>48</v>
          </cell>
          <cell r="AR23">
            <v>56</v>
          </cell>
          <cell r="AS23">
            <v>8</v>
          </cell>
          <cell r="AT23">
            <v>64</v>
          </cell>
          <cell r="AU23">
            <v>702</v>
          </cell>
          <cell r="AV23" t="str">
            <v>50/50</v>
          </cell>
          <cell r="AW23">
            <v>1262</v>
          </cell>
          <cell r="AX23" t="str">
            <v>YES</v>
          </cell>
          <cell r="AY23" t="str">
            <v>A</v>
          </cell>
          <cell r="AZ23" t="str">
            <v>A</v>
          </cell>
          <cell r="BA23" t="str">
            <v>A</v>
          </cell>
          <cell r="BB23" t="str">
            <v>C</v>
          </cell>
          <cell r="BC23" t="str">
            <v>B</v>
          </cell>
          <cell r="BD23" t="str">
            <v>B</v>
          </cell>
          <cell r="BE23" t="str">
            <v>C</v>
          </cell>
          <cell r="BF23" t="str">
            <v>N</v>
          </cell>
          <cell r="BK23" t="str">
            <v>YES</v>
          </cell>
          <cell r="BL23" t="str">
            <v>03</v>
          </cell>
          <cell r="BM23">
            <v>80.228399999999993</v>
          </cell>
          <cell r="BN23">
            <v>96.930760000000006</v>
          </cell>
          <cell r="BO23">
            <v>5</v>
          </cell>
          <cell r="BP23" t="str">
            <v>YES</v>
          </cell>
        </row>
        <row r="24">
          <cell r="D24" t="str">
            <v>7161</v>
          </cell>
          <cell r="E24" t="str">
            <v>MAST ACADEMY</v>
          </cell>
          <cell r="F24">
            <v>90</v>
          </cell>
          <cell r="G24">
            <v>100</v>
          </cell>
          <cell r="H24">
            <v>97</v>
          </cell>
          <cell r="I24">
            <v>81</v>
          </cell>
          <cell r="J24">
            <v>81</v>
          </cell>
          <cell r="K24">
            <v>87</v>
          </cell>
          <cell r="L24">
            <v>76</v>
          </cell>
          <cell r="M24">
            <v>100</v>
          </cell>
          <cell r="N24" t="str">
            <v>NA</v>
          </cell>
          <cell r="O24">
            <v>712</v>
          </cell>
          <cell r="P24">
            <v>100</v>
          </cell>
          <cell r="Q24" t="str">
            <v>YES</v>
          </cell>
          <cell r="R24" t="str">
            <v>YES</v>
          </cell>
          <cell r="T24" t="str">
            <v>YES</v>
          </cell>
          <cell r="U24" t="str">
            <v>YES</v>
          </cell>
          <cell r="W24">
            <v>100</v>
          </cell>
          <cell r="X24">
            <v>100</v>
          </cell>
          <cell r="Y24">
            <v>0</v>
          </cell>
          <cell r="Z24">
            <v>200</v>
          </cell>
          <cell r="AA24">
            <v>99</v>
          </cell>
          <cell r="AB24">
            <v>100</v>
          </cell>
          <cell r="AC24">
            <v>1</v>
          </cell>
          <cell r="AD24">
            <v>100</v>
          </cell>
          <cell r="AE24">
            <v>91</v>
          </cell>
          <cell r="AF24">
            <v>83</v>
          </cell>
          <cell r="AG24">
            <v>0</v>
          </cell>
          <cell r="AH24">
            <v>166</v>
          </cell>
          <cell r="AI24">
            <v>91</v>
          </cell>
          <cell r="AJ24">
            <v>83</v>
          </cell>
          <cell r="AK24">
            <v>0</v>
          </cell>
          <cell r="AL24">
            <v>83</v>
          </cell>
          <cell r="AM24">
            <v>92</v>
          </cell>
          <cell r="AN24">
            <v>98</v>
          </cell>
          <cell r="AO24">
            <v>6</v>
          </cell>
          <cell r="AP24">
            <v>100</v>
          </cell>
          <cell r="AQ24">
            <v>88</v>
          </cell>
          <cell r="AR24">
            <v>97</v>
          </cell>
          <cell r="AS24">
            <v>9</v>
          </cell>
          <cell r="AT24">
            <v>100</v>
          </cell>
          <cell r="AU24">
            <v>749</v>
          </cell>
          <cell r="AV24" t="str">
            <v>50/50</v>
          </cell>
          <cell r="AW24">
            <v>1461</v>
          </cell>
          <cell r="AX24" t="str">
            <v>YES</v>
          </cell>
          <cell r="AY24" t="str">
            <v>A</v>
          </cell>
          <cell r="AZ24" t="str">
            <v>A</v>
          </cell>
          <cell r="BA24" t="str">
            <v>A</v>
          </cell>
          <cell r="BB24" t="str">
            <v>A</v>
          </cell>
          <cell r="BC24" t="str">
            <v>A</v>
          </cell>
          <cell r="BD24" t="str">
            <v>A</v>
          </cell>
          <cell r="BE24" t="str">
            <v>A</v>
          </cell>
          <cell r="BF24" t="str">
            <v>B</v>
          </cell>
          <cell r="BG24" t="str">
            <v>A</v>
          </cell>
          <cell r="BH24" t="str">
            <v>A</v>
          </cell>
          <cell r="BI24" t="str">
            <v>A</v>
          </cell>
          <cell r="BJ24" t="str">
            <v>B</v>
          </cell>
          <cell r="BK24" t="str">
            <v>NO</v>
          </cell>
          <cell r="BL24" t="str">
            <v>03</v>
          </cell>
          <cell r="BM24">
            <v>35.753169999999997</v>
          </cell>
          <cell r="BN24">
            <v>76.225040000000007</v>
          </cell>
          <cell r="BO24">
            <v>5</v>
          </cell>
          <cell r="BP24" t="str">
            <v>NO</v>
          </cell>
        </row>
        <row r="25">
          <cell r="D25" t="str">
            <v>7201</v>
          </cell>
          <cell r="E25" t="str">
            <v>MIAMI BEACH SENIOR HIGH SCHOOL</v>
          </cell>
          <cell r="F25">
            <v>47</v>
          </cell>
          <cell r="G25">
            <v>77</v>
          </cell>
          <cell r="H25">
            <v>89</v>
          </cell>
          <cell r="I25">
            <v>36</v>
          </cell>
          <cell r="J25">
            <v>55</v>
          </cell>
          <cell r="K25">
            <v>74</v>
          </cell>
          <cell r="L25">
            <v>51</v>
          </cell>
          <cell r="M25">
            <v>62</v>
          </cell>
          <cell r="N25" t="str">
            <v>10</v>
          </cell>
          <cell r="O25">
            <v>501</v>
          </cell>
          <cell r="P25">
            <v>98</v>
          </cell>
          <cell r="Q25" t="str">
            <v>YES</v>
          </cell>
          <cell r="R25" t="str">
            <v>YES</v>
          </cell>
          <cell r="T25" t="str">
            <v>YES</v>
          </cell>
          <cell r="U25" t="str">
            <v>YES</v>
          </cell>
          <cell r="W25">
            <v>40</v>
          </cell>
          <cell r="X25">
            <v>60</v>
          </cell>
          <cell r="Y25">
            <v>20</v>
          </cell>
          <cell r="Z25">
            <v>160</v>
          </cell>
          <cell r="AA25">
            <v>85</v>
          </cell>
          <cell r="AB25">
            <v>69</v>
          </cell>
          <cell r="AC25">
            <v>-5</v>
          </cell>
          <cell r="AD25">
            <v>64</v>
          </cell>
          <cell r="AE25">
            <v>63</v>
          </cell>
          <cell r="AF25">
            <v>71</v>
          </cell>
          <cell r="AG25">
            <v>8</v>
          </cell>
          <cell r="AH25">
            <v>158</v>
          </cell>
          <cell r="AI25">
            <v>51</v>
          </cell>
          <cell r="AJ25">
            <v>47</v>
          </cell>
          <cell r="AK25">
            <v>0</v>
          </cell>
          <cell r="AL25">
            <v>47</v>
          </cell>
          <cell r="AM25">
            <v>74</v>
          </cell>
          <cell r="AN25">
            <v>76</v>
          </cell>
          <cell r="AO25">
            <v>2</v>
          </cell>
          <cell r="AP25">
            <v>78</v>
          </cell>
          <cell r="AQ25">
            <v>49</v>
          </cell>
          <cell r="AR25">
            <v>56</v>
          </cell>
          <cell r="AS25">
            <v>7</v>
          </cell>
          <cell r="AT25">
            <v>63</v>
          </cell>
          <cell r="AU25">
            <v>570</v>
          </cell>
          <cell r="AV25" t="str">
            <v>50/50</v>
          </cell>
          <cell r="AW25">
            <v>1071</v>
          </cell>
          <cell r="AX25" t="str">
            <v>NO</v>
          </cell>
          <cell r="AY25" t="str">
            <v>B</v>
          </cell>
          <cell r="AZ25" t="str">
            <v>B</v>
          </cell>
          <cell r="BA25" t="str">
            <v>B</v>
          </cell>
          <cell r="BB25" t="str">
            <v>D</v>
          </cell>
          <cell r="BC25" t="str">
            <v>C</v>
          </cell>
          <cell r="BD25" t="str">
            <v>C</v>
          </cell>
          <cell r="BE25" t="str">
            <v>C</v>
          </cell>
          <cell r="BF25" t="str">
            <v>C</v>
          </cell>
          <cell r="BG25" t="str">
            <v>C</v>
          </cell>
          <cell r="BH25" t="str">
            <v>C</v>
          </cell>
          <cell r="BI25" t="str">
            <v>C</v>
          </cell>
          <cell r="BJ25" t="str">
            <v>D</v>
          </cell>
          <cell r="BK25" t="str">
            <v>NO</v>
          </cell>
          <cell r="BL25" t="str">
            <v>03</v>
          </cell>
          <cell r="BM25">
            <v>65.217389999999995</v>
          </cell>
          <cell r="BN25">
            <v>78.821870000000004</v>
          </cell>
          <cell r="BO25">
            <v>5</v>
          </cell>
          <cell r="BP25" t="str">
            <v>YES</v>
          </cell>
        </row>
        <row r="26">
          <cell r="D26" t="str">
            <v>7231</v>
          </cell>
          <cell r="E26" t="str">
            <v>MIAMI CAROL CITY SENIOR HIGH</v>
          </cell>
          <cell r="F26">
            <v>18</v>
          </cell>
          <cell r="G26">
            <v>58</v>
          </cell>
          <cell r="H26">
            <v>84</v>
          </cell>
          <cell r="I26">
            <v>12</v>
          </cell>
          <cell r="J26">
            <v>37</v>
          </cell>
          <cell r="K26">
            <v>72</v>
          </cell>
          <cell r="L26">
            <v>45</v>
          </cell>
          <cell r="M26">
            <v>76</v>
          </cell>
          <cell r="N26" t="str">
            <v xml:space="preserve"> 0</v>
          </cell>
          <cell r="O26">
            <v>402</v>
          </cell>
          <cell r="P26">
            <v>99</v>
          </cell>
          <cell r="Q26" t="str">
            <v>YES</v>
          </cell>
          <cell r="R26" t="str">
            <v>NO</v>
          </cell>
          <cell r="T26" t="str">
            <v>YES</v>
          </cell>
          <cell r="U26" t="str">
            <v>YES</v>
          </cell>
          <cell r="W26">
            <v>20</v>
          </cell>
          <cell r="X26">
            <v>30</v>
          </cell>
          <cell r="Y26">
            <v>10</v>
          </cell>
          <cell r="Z26">
            <v>80</v>
          </cell>
          <cell r="AA26">
            <v>24</v>
          </cell>
          <cell r="AB26">
            <v>39</v>
          </cell>
          <cell r="AC26">
            <v>15</v>
          </cell>
          <cell r="AD26">
            <v>54</v>
          </cell>
          <cell r="AE26">
            <v>60</v>
          </cell>
          <cell r="AF26">
            <v>64</v>
          </cell>
          <cell r="AG26">
            <v>4</v>
          </cell>
          <cell r="AH26">
            <v>136</v>
          </cell>
          <cell r="AI26">
            <v>49</v>
          </cell>
          <cell r="AJ26">
            <v>58</v>
          </cell>
          <cell r="AK26">
            <v>9</v>
          </cell>
          <cell r="AL26">
            <v>67</v>
          </cell>
          <cell r="AM26">
            <v>58</v>
          </cell>
          <cell r="AN26">
            <v>66</v>
          </cell>
          <cell r="AO26">
            <v>8</v>
          </cell>
          <cell r="AP26">
            <v>74</v>
          </cell>
          <cell r="AQ26">
            <v>27</v>
          </cell>
          <cell r="AR26">
            <v>33</v>
          </cell>
          <cell r="AS26">
            <v>6</v>
          </cell>
          <cell r="AT26">
            <v>39</v>
          </cell>
          <cell r="AU26">
            <v>450</v>
          </cell>
          <cell r="AV26" t="str">
            <v>50/50</v>
          </cell>
          <cell r="AW26">
            <v>852</v>
          </cell>
          <cell r="AX26" t="str">
            <v>YES</v>
          </cell>
          <cell r="AY26" t="str">
            <v>D</v>
          </cell>
          <cell r="AZ26" t="str">
            <v>D</v>
          </cell>
          <cell r="BA26" t="str">
            <v>F</v>
          </cell>
          <cell r="BB26" t="str">
            <v>F</v>
          </cell>
          <cell r="BC26" t="str">
            <v>D</v>
          </cell>
          <cell r="BD26" t="str">
            <v>D</v>
          </cell>
          <cell r="BE26" t="str">
            <v>D</v>
          </cell>
          <cell r="BF26" t="str">
            <v>D</v>
          </cell>
          <cell r="BG26" t="str">
            <v>D</v>
          </cell>
          <cell r="BH26" t="str">
            <v>D</v>
          </cell>
          <cell r="BI26" t="str">
            <v>D</v>
          </cell>
          <cell r="BJ26" t="str">
            <v>D</v>
          </cell>
          <cell r="BK26" t="str">
            <v>NO</v>
          </cell>
          <cell r="BL26" t="str">
            <v>03</v>
          </cell>
          <cell r="BM26">
            <v>77.280550000000005</v>
          </cell>
          <cell r="BN26">
            <v>99.426270000000002</v>
          </cell>
          <cell r="BO26">
            <v>5</v>
          </cell>
          <cell r="BP26" t="str">
            <v>YES</v>
          </cell>
        </row>
        <row r="27">
          <cell r="D27" t="str">
            <v>7241</v>
          </cell>
          <cell r="E27" t="str">
            <v>RONALD W. REAGAN/DORAL SENIOR HIGH SCHOOL</v>
          </cell>
          <cell r="F27">
            <v>63</v>
          </cell>
          <cell r="G27">
            <v>87</v>
          </cell>
          <cell r="H27">
            <v>96</v>
          </cell>
          <cell r="I27">
            <v>56</v>
          </cell>
          <cell r="J27">
            <v>68</v>
          </cell>
          <cell r="K27">
            <v>83</v>
          </cell>
          <cell r="L27">
            <v>64</v>
          </cell>
          <cell r="M27">
            <v>76</v>
          </cell>
          <cell r="N27" t="str">
            <v>10</v>
          </cell>
          <cell r="O27">
            <v>603</v>
          </cell>
          <cell r="P27">
            <v>99</v>
          </cell>
          <cell r="Q27" t="str">
            <v>YES</v>
          </cell>
          <cell r="R27" t="str">
            <v>YES</v>
          </cell>
          <cell r="T27" t="str">
            <v>YES</v>
          </cell>
          <cell r="U27" t="str">
            <v>YES</v>
          </cell>
          <cell r="W27">
            <v>24</v>
          </cell>
          <cell r="X27">
            <v>52</v>
          </cell>
          <cell r="Y27">
            <v>20</v>
          </cell>
          <cell r="Z27">
            <v>144</v>
          </cell>
          <cell r="AA27">
            <v>64</v>
          </cell>
          <cell r="AB27">
            <v>100</v>
          </cell>
          <cell r="AC27">
            <v>20</v>
          </cell>
          <cell r="AD27">
            <v>100</v>
          </cell>
          <cell r="AE27">
            <v>87</v>
          </cell>
          <cell r="AF27">
            <v>91</v>
          </cell>
          <cell r="AG27">
            <v>4</v>
          </cell>
          <cell r="AH27">
            <v>190</v>
          </cell>
          <cell r="AI27">
            <v>67</v>
          </cell>
          <cell r="AJ27">
            <v>77</v>
          </cell>
          <cell r="AK27">
            <v>10</v>
          </cell>
          <cell r="AL27">
            <v>87</v>
          </cell>
          <cell r="AM27">
            <v>64</v>
          </cell>
          <cell r="AN27">
            <v>77</v>
          </cell>
          <cell r="AO27">
            <v>13</v>
          </cell>
          <cell r="AP27">
            <v>90</v>
          </cell>
          <cell r="AQ27">
            <v>52</v>
          </cell>
          <cell r="AR27">
            <v>59</v>
          </cell>
          <cell r="AS27">
            <v>7</v>
          </cell>
          <cell r="AT27">
            <v>66</v>
          </cell>
          <cell r="AU27">
            <v>677</v>
          </cell>
          <cell r="AV27" t="str">
            <v>50/50</v>
          </cell>
          <cell r="AW27">
            <v>1280</v>
          </cell>
          <cell r="AX27" t="str">
            <v>YES</v>
          </cell>
          <cell r="AY27" t="str">
            <v>A</v>
          </cell>
          <cell r="AZ27" t="str">
            <v>A</v>
          </cell>
          <cell r="BA27" t="str">
            <v>A</v>
          </cell>
          <cell r="BB27" t="str">
            <v>A</v>
          </cell>
          <cell r="BK27" t="str">
            <v>NO</v>
          </cell>
          <cell r="BL27" t="str">
            <v>03</v>
          </cell>
          <cell r="BM27">
            <v>36.385190000000001</v>
          </cell>
          <cell r="BN27">
            <v>89.800749999999994</v>
          </cell>
          <cell r="BO27">
            <v>5</v>
          </cell>
          <cell r="BP27" t="str">
            <v>NO</v>
          </cell>
        </row>
        <row r="28">
          <cell r="D28" t="str">
            <v>7251</v>
          </cell>
          <cell r="E28" t="str">
            <v>MIAMI CENTRAL SENIOR HIGH SCHOOL</v>
          </cell>
          <cell r="F28">
            <v>16</v>
          </cell>
          <cell r="G28">
            <v>56</v>
          </cell>
          <cell r="H28">
            <v>88</v>
          </cell>
          <cell r="I28">
            <v>20</v>
          </cell>
          <cell r="J28">
            <v>40</v>
          </cell>
          <cell r="K28">
            <v>74</v>
          </cell>
          <cell r="L28">
            <v>49</v>
          </cell>
          <cell r="M28">
            <v>74</v>
          </cell>
          <cell r="N28" t="str">
            <v xml:space="preserve"> 0</v>
          </cell>
          <cell r="O28">
            <v>417</v>
          </cell>
          <cell r="P28">
            <v>99</v>
          </cell>
          <cell r="Q28" t="str">
            <v>YES</v>
          </cell>
          <cell r="R28" t="str">
            <v>NO</v>
          </cell>
          <cell r="T28" t="str">
            <v>YES</v>
          </cell>
          <cell r="U28" t="str">
            <v>YES</v>
          </cell>
          <cell r="W28">
            <v>23</v>
          </cell>
          <cell r="X28">
            <v>38</v>
          </cell>
          <cell r="Y28">
            <v>15</v>
          </cell>
          <cell r="Z28">
            <v>106</v>
          </cell>
          <cell r="AA28">
            <v>11</v>
          </cell>
          <cell r="AB28">
            <v>80</v>
          </cell>
          <cell r="AC28">
            <v>20</v>
          </cell>
          <cell r="AD28">
            <v>100</v>
          </cell>
          <cell r="AE28">
            <v>64</v>
          </cell>
          <cell r="AF28">
            <v>65</v>
          </cell>
          <cell r="AG28">
            <v>1</v>
          </cell>
          <cell r="AH28">
            <v>132</v>
          </cell>
          <cell r="AI28">
            <v>65</v>
          </cell>
          <cell r="AJ28">
            <v>60</v>
          </cell>
          <cell r="AK28">
            <v>0</v>
          </cell>
          <cell r="AL28">
            <v>60</v>
          </cell>
          <cell r="AM28">
            <v>56</v>
          </cell>
          <cell r="AN28">
            <v>67</v>
          </cell>
          <cell r="AO28">
            <v>11</v>
          </cell>
          <cell r="AP28">
            <v>78</v>
          </cell>
          <cell r="AQ28">
            <v>26</v>
          </cell>
          <cell r="AR28">
            <v>38</v>
          </cell>
          <cell r="AS28">
            <v>12</v>
          </cell>
          <cell r="AT28">
            <v>50</v>
          </cell>
          <cell r="AU28">
            <v>526</v>
          </cell>
          <cell r="AV28" t="str">
            <v>50/50</v>
          </cell>
          <cell r="AW28">
            <v>943</v>
          </cell>
          <cell r="AX28" t="str">
            <v>NO</v>
          </cell>
          <cell r="AY28" t="str">
            <v>C</v>
          </cell>
          <cell r="AZ28" t="str">
            <v>D</v>
          </cell>
          <cell r="BA28" t="str">
            <v>F</v>
          </cell>
          <cell r="BB28" t="str">
            <v>F</v>
          </cell>
          <cell r="BC28" t="str">
            <v>F</v>
          </cell>
          <cell r="BD28" t="str">
            <v>F</v>
          </cell>
          <cell r="BE28" t="str">
            <v>F</v>
          </cell>
          <cell r="BF28" t="str">
            <v>D</v>
          </cell>
          <cell r="BG28" t="str">
            <v>D</v>
          </cell>
          <cell r="BH28" t="str">
            <v>D</v>
          </cell>
          <cell r="BI28" t="str">
            <v>D</v>
          </cell>
          <cell r="BJ28" t="str">
            <v>D</v>
          </cell>
          <cell r="BK28" t="str">
            <v>NO</v>
          </cell>
          <cell r="BL28" t="str">
            <v>03</v>
          </cell>
          <cell r="BM28">
            <v>83.029539999999997</v>
          </cell>
          <cell r="BN28">
            <v>99.748580000000004</v>
          </cell>
          <cell r="BO28">
            <v>5</v>
          </cell>
          <cell r="BP28" t="str">
            <v>YES</v>
          </cell>
        </row>
        <row r="29">
          <cell r="D29" t="str">
            <v>7271</v>
          </cell>
          <cell r="E29" t="str">
            <v>MIAMI CORAL PARK SENIOR HIGH</v>
          </cell>
          <cell r="F29">
            <v>47</v>
          </cell>
          <cell r="G29">
            <v>79</v>
          </cell>
          <cell r="H29">
            <v>84</v>
          </cell>
          <cell r="I29">
            <v>28</v>
          </cell>
          <cell r="J29">
            <v>53</v>
          </cell>
          <cell r="K29">
            <v>77</v>
          </cell>
          <cell r="L29">
            <v>45</v>
          </cell>
          <cell r="M29">
            <v>64</v>
          </cell>
          <cell r="N29" t="str">
            <v>10</v>
          </cell>
          <cell r="O29">
            <v>487</v>
          </cell>
          <cell r="P29">
            <v>98</v>
          </cell>
          <cell r="Q29" t="str">
            <v>NO</v>
          </cell>
          <cell r="R29" t="str">
            <v>NO</v>
          </cell>
          <cell r="S29" t="str">
            <v>NO</v>
          </cell>
          <cell r="T29" t="str">
            <v>YES</v>
          </cell>
          <cell r="U29" t="str">
            <v>YES</v>
          </cell>
          <cell r="W29">
            <v>29</v>
          </cell>
          <cell r="X29">
            <v>31</v>
          </cell>
          <cell r="Y29">
            <v>2</v>
          </cell>
          <cell r="Z29">
            <v>66</v>
          </cell>
          <cell r="AA29">
            <v>81</v>
          </cell>
          <cell r="AB29">
            <v>77</v>
          </cell>
          <cell r="AC29">
            <v>0</v>
          </cell>
          <cell r="AD29">
            <v>77</v>
          </cell>
          <cell r="AE29">
            <v>77</v>
          </cell>
          <cell r="AF29">
            <v>72</v>
          </cell>
          <cell r="AG29">
            <v>0</v>
          </cell>
          <cell r="AH29">
            <v>144</v>
          </cell>
          <cell r="AI29">
            <v>68</v>
          </cell>
          <cell r="AJ29">
            <v>60</v>
          </cell>
          <cell r="AK29">
            <v>0</v>
          </cell>
          <cell r="AL29">
            <v>60</v>
          </cell>
          <cell r="AM29">
            <v>64</v>
          </cell>
          <cell r="AN29">
            <v>70</v>
          </cell>
          <cell r="AO29">
            <v>6</v>
          </cell>
          <cell r="AP29">
            <v>76</v>
          </cell>
          <cell r="AQ29">
            <v>49</v>
          </cell>
          <cell r="AR29">
            <v>55</v>
          </cell>
          <cell r="AS29">
            <v>6</v>
          </cell>
          <cell r="AT29">
            <v>61</v>
          </cell>
          <cell r="AU29">
            <v>484</v>
          </cell>
          <cell r="AV29" t="str">
            <v>50/50</v>
          </cell>
          <cell r="AW29">
            <v>971</v>
          </cell>
          <cell r="AX29" t="str">
            <v>NO</v>
          </cell>
          <cell r="AY29" t="str">
            <v>D</v>
          </cell>
          <cell r="AZ29" t="str">
            <v>C</v>
          </cell>
          <cell r="BA29" t="str">
            <v>C</v>
          </cell>
          <cell r="BB29" t="str">
            <v>C</v>
          </cell>
          <cell r="BC29" t="str">
            <v>C</v>
          </cell>
          <cell r="BD29" t="str">
            <v>C</v>
          </cell>
          <cell r="BE29" t="str">
            <v>C</v>
          </cell>
          <cell r="BF29" t="str">
            <v>C</v>
          </cell>
          <cell r="BG29" t="str">
            <v>C</v>
          </cell>
          <cell r="BH29" t="str">
            <v>C</v>
          </cell>
          <cell r="BI29" t="str">
            <v>C</v>
          </cell>
          <cell r="BJ29" t="str">
            <v>C</v>
          </cell>
          <cell r="BK29" t="str">
            <v>NO</v>
          </cell>
          <cell r="BL29" t="str">
            <v>03</v>
          </cell>
          <cell r="BM29">
            <v>69.031660000000002</v>
          </cell>
          <cell r="BN29">
            <v>95.797799999999995</v>
          </cell>
          <cell r="BO29">
            <v>5</v>
          </cell>
          <cell r="BP29" t="str">
            <v>YES</v>
          </cell>
        </row>
        <row r="30">
          <cell r="D30" t="str">
            <v>7301</v>
          </cell>
          <cell r="E30" t="str">
            <v>MIAMI EDISON SENIOR HIGH SCHOOL</v>
          </cell>
          <cell r="F30">
            <v>12</v>
          </cell>
          <cell r="G30">
            <v>42</v>
          </cell>
          <cell r="H30">
            <v>80</v>
          </cell>
          <cell r="I30">
            <v>24</v>
          </cell>
          <cell r="J30">
            <v>41</v>
          </cell>
          <cell r="K30">
            <v>77</v>
          </cell>
          <cell r="L30">
            <v>49</v>
          </cell>
          <cell r="M30">
            <v>89</v>
          </cell>
          <cell r="N30" t="str">
            <v xml:space="preserve"> 0</v>
          </cell>
          <cell r="O30">
            <v>414</v>
          </cell>
          <cell r="P30">
            <v>99</v>
          </cell>
          <cell r="Q30" t="str">
            <v>YES</v>
          </cell>
          <cell r="R30" t="str">
            <v>NO</v>
          </cell>
          <cell r="T30" t="str">
            <v>YES</v>
          </cell>
          <cell r="U30" t="str">
            <v>YES</v>
          </cell>
          <cell r="W30">
            <v>19</v>
          </cell>
          <cell r="X30">
            <v>23</v>
          </cell>
          <cell r="Y30">
            <v>4</v>
          </cell>
          <cell r="Z30">
            <v>54</v>
          </cell>
          <cell r="AA30">
            <v>7</v>
          </cell>
          <cell r="AB30">
            <v>38</v>
          </cell>
          <cell r="AC30">
            <v>20</v>
          </cell>
          <cell r="AD30">
            <v>58</v>
          </cell>
          <cell r="AE30">
            <v>49</v>
          </cell>
          <cell r="AF30">
            <v>69</v>
          </cell>
          <cell r="AG30">
            <v>20</v>
          </cell>
          <cell r="AH30">
            <v>178</v>
          </cell>
          <cell r="AI30">
            <v>51</v>
          </cell>
          <cell r="AJ30">
            <v>68</v>
          </cell>
          <cell r="AK30">
            <v>17</v>
          </cell>
          <cell r="AL30">
            <v>85</v>
          </cell>
          <cell r="AM30">
            <v>38</v>
          </cell>
          <cell r="AN30">
            <v>67</v>
          </cell>
          <cell r="AO30">
            <v>20</v>
          </cell>
          <cell r="AP30">
            <v>87</v>
          </cell>
          <cell r="AQ30">
            <v>26</v>
          </cell>
          <cell r="AR30">
            <v>25</v>
          </cell>
          <cell r="AS30">
            <v>0</v>
          </cell>
          <cell r="AT30">
            <v>25</v>
          </cell>
          <cell r="AU30">
            <v>487</v>
          </cell>
          <cell r="AV30" t="str">
            <v>50/50</v>
          </cell>
          <cell r="AW30">
            <v>901</v>
          </cell>
          <cell r="AX30" t="str">
            <v>YES</v>
          </cell>
          <cell r="AY30" t="str">
            <v>C</v>
          </cell>
          <cell r="AZ30" t="str">
            <v>F</v>
          </cell>
          <cell r="BA30" t="str">
            <v>F</v>
          </cell>
          <cell r="BB30" t="str">
            <v>D</v>
          </cell>
          <cell r="BC30" t="str">
            <v>F</v>
          </cell>
          <cell r="BD30" t="str">
            <v>F</v>
          </cell>
          <cell r="BE30" t="str">
            <v>F</v>
          </cell>
          <cell r="BF30" t="str">
            <v>F</v>
          </cell>
          <cell r="BG30" t="str">
            <v>F</v>
          </cell>
          <cell r="BH30" t="str">
            <v>D</v>
          </cell>
          <cell r="BI30" t="str">
            <v>D</v>
          </cell>
          <cell r="BJ30" t="str">
            <v>F</v>
          </cell>
          <cell r="BK30" t="str">
            <v>NO</v>
          </cell>
          <cell r="BL30" t="str">
            <v>03</v>
          </cell>
          <cell r="BM30">
            <v>88.700559999999996</v>
          </cell>
          <cell r="BN30">
            <v>99.887</v>
          </cell>
          <cell r="BO30">
            <v>5</v>
          </cell>
          <cell r="BP30" t="str">
            <v>YES</v>
          </cell>
        </row>
        <row r="31">
          <cell r="D31" t="str">
            <v>7341</v>
          </cell>
          <cell r="E31" t="str">
            <v>MIAMI JACKSON SENIOR HIGH SCHOOL</v>
          </cell>
          <cell r="F31">
            <v>16</v>
          </cell>
          <cell r="G31">
            <v>55</v>
          </cell>
          <cell r="H31">
            <v>83</v>
          </cell>
          <cell r="I31">
            <v>13</v>
          </cell>
          <cell r="J31">
            <v>38</v>
          </cell>
          <cell r="K31">
            <v>77</v>
          </cell>
          <cell r="L31">
            <v>45</v>
          </cell>
          <cell r="M31">
            <v>82</v>
          </cell>
          <cell r="N31" t="str">
            <v xml:space="preserve"> 0</v>
          </cell>
          <cell r="O31">
            <v>409</v>
          </cell>
          <cell r="P31">
            <v>99</v>
          </cell>
          <cell r="Q31" t="str">
            <v>YES</v>
          </cell>
          <cell r="R31" t="str">
            <v>NO</v>
          </cell>
          <cell r="T31" t="str">
            <v>YES</v>
          </cell>
          <cell r="U31" t="str">
            <v>YES</v>
          </cell>
          <cell r="W31">
            <v>25</v>
          </cell>
          <cell r="X31">
            <v>25</v>
          </cell>
          <cell r="Y31">
            <v>0</v>
          </cell>
          <cell r="Z31">
            <v>50</v>
          </cell>
          <cell r="AA31">
            <v>33</v>
          </cell>
          <cell r="AB31">
            <v>45</v>
          </cell>
          <cell r="AC31">
            <v>12</v>
          </cell>
          <cell r="AD31">
            <v>57</v>
          </cell>
          <cell r="AE31">
            <v>60</v>
          </cell>
          <cell r="AF31">
            <v>68</v>
          </cell>
          <cell r="AG31">
            <v>8</v>
          </cell>
          <cell r="AH31">
            <v>152</v>
          </cell>
          <cell r="AI31">
            <v>58</v>
          </cell>
          <cell r="AJ31">
            <v>69</v>
          </cell>
          <cell r="AK31">
            <v>11</v>
          </cell>
          <cell r="AL31">
            <v>80</v>
          </cell>
          <cell r="AM31">
            <v>46</v>
          </cell>
          <cell r="AN31">
            <v>49</v>
          </cell>
          <cell r="AO31">
            <v>3</v>
          </cell>
          <cell r="AP31">
            <v>52</v>
          </cell>
          <cell r="AQ31">
            <v>29</v>
          </cell>
          <cell r="AR31">
            <v>25</v>
          </cell>
          <cell r="AS31">
            <v>0</v>
          </cell>
          <cell r="AT31">
            <v>25</v>
          </cell>
          <cell r="AU31">
            <v>416</v>
          </cell>
          <cell r="AV31" t="str">
            <v>50/50</v>
          </cell>
          <cell r="AW31">
            <v>825</v>
          </cell>
          <cell r="AX31" t="str">
            <v>YES</v>
          </cell>
          <cell r="AY31" t="str">
            <v>D</v>
          </cell>
          <cell r="AZ31" t="str">
            <v>F</v>
          </cell>
          <cell r="BA31" t="str">
            <v>D</v>
          </cell>
          <cell r="BB31" t="str">
            <v>D</v>
          </cell>
          <cell r="BC31" t="str">
            <v>F</v>
          </cell>
          <cell r="BD31" t="str">
            <v>D</v>
          </cell>
          <cell r="BE31" t="str">
            <v>F</v>
          </cell>
          <cell r="BF31" t="str">
            <v>F</v>
          </cell>
          <cell r="BG31" t="str">
            <v>F</v>
          </cell>
          <cell r="BH31" t="str">
            <v>D</v>
          </cell>
          <cell r="BI31" t="str">
            <v>D</v>
          </cell>
          <cell r="BJ31" t="str">
            <v>D</v>
          </cell>
          <cell r="BK31" t="str">
            <v>NO</v>
          </cell>
          <cell r="BL31" t="str">
            <v>03</v>
          </cell>
          <cell r="BM31">
            <v>88.069900000000004</v>
          </cell>
          <cell r="BN31">
            <v>99.620059999999995</v>
          </cell>
          <cell r="BO31">
            <v>5</v>
          </cell>
          <cell r="BP31" t="str">
            <v>YES</v>
          </cell>
        </row>
        <row r="32">
          <cell r="D32" t="str">
            <v>7361</v>
          </cell>
          <cell r="E32" t="str">
            <v>MIAMI KILLIAN SENIOR HIGH SCHOOL</v>
          </cell>
          <cell r="F32">
            <v>49</v>
          </cell>
          <cell r="G32">
            <v>76</v>
          </cell>
          <cell r="H32">
            <v>89</v>
          </cell>
          <cell r="I32">
            <v>44</v>
          </cell>
          <cell r="J32">
            <v>55</v>
          </cell>
          <cell r="K32">
            <v>77</v>
          </cell>
          <cell r="L32">
            <v>44</v>
          </cell>
          <cell r="M32">
            <v>67</v>
          </cell>
          <cell r="N32" t="str">
            <v>10</v>
          </cell>
          <cell r="O32">
            <v>511</v>
          </cell>
          <cell r="P32">
            <v>99</v>
          </cell>
          <cell r="Q32" t="str">
            <v>NO</v>
          </cell>
          <cell r="R32" t="str">
            <v>NO</v>
          </cell>
          <cell r="S32" t="str">
            <v>NO</v>
          </cell>
          <cell r="T32" t="str">
            <v>YES</v>
          </cell>
          <cell r="U32" t="str">
            <v>YES</v>
          </cell>
          <cell r="W32">
            <v>47</v>
          </cell>
          <cell r="X32">
            <v>66</v>
          </cell>
          <cell r="Y32">
            <v>19</v>
          </cell>
          <cell r="Z32">
            <v>170</v>
          </cell>
          <cell r="AA32">
            <v>57</v>
          </cell>
          <cell r="AB32">
            <v>53</v>
          </cell>
          <cell r="AC32">
            <v>0</v>
          </cell>
          <cell r="AD32">
            <v>53</v>
          </cell>
          <cell r="AE32">
            <v>80</v>
          </cell>
          <cell r="AF32">
            <v>80</v>
          </cell>
          <cell r="AG32">
            <v>0</v>
          </cell>
          <cell r="AH32">
            <v>160</v>
          </cell>
          <cell r="AI32">
            <v>70</v>
          </cell>
          <cell r="AJ32">
            <v>70</v>
          </cell>
          <cell r="AK32">
            <v>0</v>
          </cell>
          <cell r="AL32">
            <v>70</v>
          </cell>
          <cell r="AM32">
            <v>75</v>
          </cell>
          <cell r="AN32">
            <v>77</v>
          </cell>
          <cell r="AO32">
            <v>2</v>
          </cell>
          <cell r="AP32">
            <v>79</v>
          </cell>
          <cell r="AQ32">
            <v>60</v>
          </cell>
          <cell r="AR32">
            <v>64</v>
          </cell>
          <cell r="AS32">
            <v>4</v>
          </cell>
          <cell r="AT32">
            <v>68</v>
          </cell>
          <cell r="AU32">
            <v>600</v>
          </cell>
          <cell r="AV32" t="str">
            <v>50/50</v>
          </cell>
          <cell r="AW32">
            <v>1111</v>
          </cell>
          <cell r="AX32" t="str">
            <v>NO</v>
          </cell>
          <cell r="AY32" t="str">
            <v>B</v>
          </cell>
          <cell r="AZ32" t="str">
            <v>C</v>
          </cell>
          <cell r="BA32" t="str">
            <v>B</v>
          </cell>
          <cell r="BB32" t="str">
            <v>C</v>
          </cell>
          <cell r="BC32" t="str">
            <v>B</v>
          </cell>
          <cell r="BD32" t="str">
            <v>B</v>
          </cell>
          <cell r="BE32" t="str">
            <v>B</v>
          </cell>
          <cell r="BF32" t="str">
            <v>B</v>
          </cell>
          <cell r="BG32" t="str">
            <v>C</v>
          </cell>
          <cell r="BH32" t="str">
            <v>C</v>
          </cell>
          <cell r="BI32" t="str">
            <v>C</v>
          </cell>
          <cell r="BJ32" t="str">
            <v>C</v>
          </cell>
          <cell r="BK32" t="str">
            <v>NO</v>
          </cell>
          <cell r="BL32" t="str">
            <v>03</v>
          </cell>
          <cell r="BM32">
            <v>47.090269999999997</v>
          </cell>
          <cell r="BN32">
            <v>80.371179999999995</v>
          </cell>
          <cell r="BO32">
            <v>5</v>
          </cell>
          <cell r="BP32" t="str">
            <v>NO</v>
          </cell>
        </row>
        <row r="33">
          <cell r="D33" t="str">
            <v>7371</v>
          </cell>
          <cell r="E33" t="str">
            <v>ROBERT MORGAN EDUCATIONAL CENTER</v>
          </cell>
          <cell r="F33">
            <v>57</v>
          </cell>
          <cell r="G33">
            <v>82</v>
          </cell>
          <cell r="H33">
            <v>90</v>
          </cell>
          <cell r="I33">
            <v>39</v>
          </cell>
          <cell r="J33">
            <v>58</v>
          </cell>
          <cell r="K33">
            <v>78</v>
          </cell>
          <cell r="L33">
            <v>55</v>
          </cell>
          <cell r="M33">
            <v>64</v>
          </cell>
          <cell r="N33" t="str">
            <v>10</v>
          </cell>
          <cell r="O33">
            <v>533</v>
          </cell>
          <cell r="P33">
            <v>99</v>
          </cell>
          <cell r="Q33" t="str">
            <v>YES</v>
          </cell>
          <cell r="R33" t="str">
            <v>YES</v>
          </cell>
          <cell r="T33" t="str">
            <v>YES</v>
          </cell>
          <cell r="U33" t="str">
            <v>YES</v>
          </cell>
          <cell r="W33">
            <v>45</v>
          </cell>
          <cell r="X33">
            <v>48</v>
          </cell>
          <cell r="Y33">
            <v>3</v>
          </cell>
          <cell r="Z33">
            <v>102</v>
          </cell>
          <cell r="AA33">
            <v>61</v>
          </cell>
          <cell r="AB33">
            <v>57</v>
          </cell>
          <cell r="AC33">
            <v>0</v>
          </cell>
          <cell r="AD33">
            <v>57</v>
          </cell>
          <cell r="AE33">
            <v>93</v>
          </cell>
          <cell r="AF33">
            <v>94</v>
          </cell>
          <cell r="AG33">
            <v>1</v>
          </cell>
          <cell r="AH33">
            <v>190</v>
          </cell>
          <cell r="AI33">
            <v>84</v>
          </cell>
          <cell r="AJ33">
            <v>95</v>
          </cell>
          <cell r="AK33">
            <v>11</v>
          </cell>
          <cell r="AL33">
            <v>100</v>
          </cell>
          <cell r="AM33">
            <v>67</v>
          </cell>
          <cell r="AN33">
            <v>76</v>
          </cell>
          <cell r="AO33">
            <v>9</v>
          </cell>
          <cell r="AP33">
            <v>85</v>
          </cell>
          <cell r="AQ33">
            <v>53</v>
          </cell>
          <cell r="AR33">
            <v>62</v>
          </cell>
          <cell r="AS33">
            <v>9</v>
          </cell>
          <cell r="AT33">
            <v>71</v>
          </cell>
          <cell r="AU33">
            <v>605</v>
          </cell>
          <cell r="AV33" t="str">
            <v>50/50</v>
          </cell>
          <cell r="AW33">
            <v>1138</v>
          </cell>
          <cell r="AX33" t="str">
            <v>YES</v>
          </cell>
          <cell r="AY33" t="str">
            <v>A</v>
          </cell>
          <cell r="AZ33" t="str">
            <v>B</v>
          </cell>
          <cell r="BA33" t="str">
            <v>A</v>
          </cell>
          <cell r="BB33" t="str">
            <v>C</v>
          </cell>
          <cell r="BC33" t="str">
            <v>B</v>
          </cell>
          <cell r="BD33" t="str">
            <v>C</v>
          </cell>
          <cell r="BE33" t="str">
            <v>C</v>
          </cell>
          <cell r="BK33" t="str">
            <v>NO</v>
          </cell>
          <cell r="BL33" t="str">
            <v>03</v>
          </cell>
          <cell r="BM33">
            <v>46.374940000000002</v>
          </cell>
          <cell r="BN33">
            <v>83.826679999999996</v>
          </cell>
          <cell r="BO33">
            <v>5</v>
          </cell>
          <cell r="BP33" t="str">
            <v>YES</v>
          </cell>
        </row>
        <row r="34">
          <cell r="D34" t="str">
            <v>7381</v>
          </cell>
          <cell r="E34" t="str">
            <v>MIAMI NORLAND SENIOR HIGH SCHOOL</v>
          </cell>
          <cell r="F34">
            <v>17</v>
          </cell>
          <cell r="G34">
            <v>47</v>
          </cell>
          <cell r="H34">
            <v>79</v>
          </cell>
          <cell r="I34">
            <v>18</v>
          </cell>
          <cell r="J34">
            <v>38</v>
          </cell>
          <cell r="K34">
            <v>72</v>
          </cell>
          <cell r="L34">
            <v>43</v>
          </cell>
          <cell r="M34">
            <v>72</v>
          </cell>
          <cell r="N34" t="str">
            <v xml:space="preserve"> 0</v>
          </cell>
          <cell r="O34">
            <v>386</v>
          </cell>
          <cell r="P34">
            <v>99</v>
          </cell>
          <cell r="Q34" t="str">
            <v>YES</v>
          </cell>
          <cell r="R34" t="str">
            <v>NO</v>
          </cell>
          <cell r="T34" t="str">
            <v>YES</v>
          </cell>
          <cell r="U34" t="str">
            <v>YES</v>
          </cell>
          <cell r="W34">
            <v>16</v>
          </cell>
          <cell r="X34">
            <v>26</v>
          </cell>
          <cell r="Y34">
            <v>10</v>
          </cell>
          <cell r="Z34">
            <v>72</v>
          </cell>
          <cell r="AA34">
            <v>12</v>
          </cell>
          <cell r="AB34">
            <v>32</v>
          </cell>
          <cell r="AC34">
            <v>20</v>
          </cell>
          <cell r="AD34">
            <v>52</v>
          </cell>
          <cell r="AE34">
            <v>60</v>
          </cell>
          <cell r="AF34">
            <v>65</v>
          </cell>
          <cell r="AG34">
            <v>5</v>
          </cell>
          <cell r="AH34">
            <v>140</v>
          </cell>
          <cell r="AI34">
            <v>56</v>
          </cell>
          <cell r="AJ34">
            <v>62</v>
          </cell>
          <cell r="AK34">
            <v>6</v>
          </cell>
          <cell r="AL34">
            <v>68</v>
          </cell>
          <cell r="AM34">
            <v>54</v>
          </cell>
          <cell r="AN34">
            <v>63</v>
          </cell>
          <cell r="AO34">
            <v>9</v>
          </cell>
          <cell r="AP34">
            <v>72</v>
          </cell>
          <cell r="AQ34">
            <v>27</v>
          </cell>
          <cell r="AR34">
            <v>30</v>
          </cell>
          <cell r="AS34">
            <v>3</v>
          </cell>
          <cell r="AT34">
            <v>33</v>
          </cell>
          <cell r="AU34">
            <v>437</v>
          </cell>
          <cell r="AV34" t="str">
            <v>50/50</v>
          </cell>
          <cell r="AW34">
            <v>823</v>
          </cell>
          <cell r="AX34" t="str">
            <v>YES</v>
          </cell>
          <cell r="AY34" t="str">
            <v>D</v>
          </cell>
          <cell r="AZ34" t="str">
            <v>D</v>
          </cell>
          <cell r="BA34" t="str">
            <v>F</v>
          </cell>
          <cell r="BB34" t="str">
            <v>F</v>
          </cell>
          <cell r="BC34" t="str">
            <v>D</v>
          </cell>
          <cell r="BD34" t="str">
            <v>D</v>
          </cell>
          <cell r="BE34" t="str">
            <v>D</v>
          </cell>
          <cell r="BF34" t="str">
            <v>D</v>
          </cell>
          <cell r="BG34" t="str">
            <v>F</v>
          </cell>
          <cell r="BH34" t="str">
            <v>D</v>
          </cell>
          <cell r="BI34" t="str">
            <v>D</v>
          </cell>
          <cell r="BJ34" t="str">
            <v>D</v>
          </cell>
          <cell r="BK34" t="str">
            <v>NO</v>
          </cell>
          <cell r="BL34" t="str">
            <v>03</v>
          </cell>
          <cell r="BM34">
            <v>70.934030000000007</v>
          </cell>
          <cell r="BN34">
            <v>99.477459999999994</v>
          </cell>
          <cell r="BO34">
            <v>5</v>
          </cell>
          <cell r="BP34" t="str">
            <v>YES</v>
          </cell>
        </row>
        <row r="35">
          <cell r="D35" t="str">
            <v>7391</v>
          </cell>
          <cell r="E35" t="str">
            <v>MIAMI LAKES EDUCATIONAL CENTER</v>
          </cell>
          <cell r="F35">
            <v>62</v>
          </cell>
          <cell r="G35">
            <v>85</v>
          </cell>
          <cell r="H35">
            <v>94</v>
          </cell>
          <cell r="I35">
            <v>36</v>
          </cell>
          <cell r="J35">
            <v>62</v>
          </cell>
          <cell r="K35">
            <v>81</v>
          </cell>
          <cell r="L35">
            <v>55</v>
          </cell>
          <cell r="M35">
            <v>74</v>
          </cell>
          <cell r="N35" t="str">
            <v xml:space="preserve"> 0</v>
          </cell>
          <cell r="O35">
            <v>549</v>
          </cell>
          <cell r="P35">
            <v>100</v>
          </cell>
          <cell r="Q35" t="str">
            <v>YES</v>
          </cell>
          <cell r="R35" t="str">
            <v>YES</v>
          </cell>
          <cell r="T35" t="str">
            <v>YES</v>
          </cell>
          <cell r="U35" t="str">
            <v>YES</v>
          </cell>
          <cell r="W35">
            <v>33</v>
          </cell>
          <cell r="X35">
            <v>50</v>
          </cell>
          <cell r="Y35">
            <v>17</v>
          </cell>
          <cell r="Z35">
            <v>134</v>
          </cell>
          <cell r="AA35">
            <v>61</v>
          </cell>
          <cell r="AB35">
            <v>85</v>
          </cell>
          <cell r="AC35">
            <v>20</v>
          </cell>
          <cell r="AD35">
            <v>100</v>
          </cell>
          <cell r="AE35">
            <v>93</v>
          </cell>
          <cell r="AF35">
            <v>95</v>
          </cell>
          <cell r="AG35">
            <v>2</v>
          </cell>
          <cell r="AH35">
            <v>194</v>
          </cell>
          <cell r="AI35">
            <v>86</v>
          </cell>
          <cell r="AJ35">
            <v>86</v>
          </cell>
          <cell r="AK35">
            <v>0</v>
          </cell>
          <cell r="AL35">
            <v>86</v>
          </cell>
          <cell r="AM35">
            <v>61</v>
          </cell>
          <cell r="AN35">
            <v>75</v>
          </cell>
          <cell r="AO35">
            <v>14</v>
          </cell>
          <cell r="AP35">
            <v>89</v>
          </cell>
          <cell r="AQ35">
            <v>41</v>
          </cell>
          <cell r="AR35">
            <v>54</v>
          </cell>
          <cell r="AS35">
            <v>13</v>
          </cell>
          <cell r="AT35">
            <v>67</v>
          </cell>
          <cell r="AU35">
            <v>670</v>
          </cell>
          <cell r="AV35" t="str">
            <v>50/50</v>
          </cell>
          <cell r="AW35">
            <v>1219</v>
          </cell>
          <cell r="AX35" t="str">
            <v>YES</v>
          </cell>
          <cell r="AY35" t="str">
            <v>A</v>
          </cell>
          <cell r="AZ35" t="str">
            <v>A</v>
          </cell>
          <cell r="BA35" t="str">
            <v>A</v>
          </cell>
          <cell r="BB35" t="str">
            <v>B</v>
          </cell>
          <cell r="BC35" t="str">
            <v>A</v>
          </cell>
          <cell r="BD35" t="str">
            <v>B</v>
          </cell>
          <cell r="BE35" t="str">
            <v>C</v>
          </cell>
          <cell r="BF35" t="str">
            <v>C</v>
          </cell>
          <cell r="BG35" t="str">
            <v>C</v>
          </cell>
          <cell r="BH35" t="str">
            <v>N</v>
          </cell>
          <cell r="BK35" t="str">
            <v>NO</v>
          </cell>
          <cell r="BL35" t="str">
            <v>03</v>
          </cell>
          <cell r="BM35">
            <v>67.179479999999998</v>
          </cell>
          <cell r="BN35">
            <v>96.089740000000006</v>
          </cell>
          <cell r="BO35">
            <v>5</v>
          </cell>
          <cell r="BP35" t="str">
            <v>YES</v>
          </cell>
        </row>
        <row r="36">
          <cell r="D36" t="str">
            <v>7411</v>
          </cell>
          <cell r="E36" t="str">
            <v>MIAMI NORTHWESTERN SENIOR HIGH</v>
          </cell>
          <cell r="F36">
            <v>19</v>
          </cell>
          <cell r="G36">
            <v>55</v>
          </cell>
          <cell r="H36">
            <v>85</v>
          </cell>
          <cell r="I36">
            <v>17</v>
          </cell>
          <cell r="J36">
            <v>37</v>
          </cell>
          <cell r="K36">
            <v>73</v>
          </cell>
          <cell r="L36">
            <v>46</v>
          </cell>
          <cell r="M36">
            <v>74</v>
          </cell>
          <cell r="N36" t="str">
            <v xml:space="preserve"> 0</v>
          </cell>
          <cell r="O36">
            <v>406</v>
          </cell>
          <cell r="P36">
            <v>100</v>
          </cell>
          <cell r="Q36" t="str">
            <v>NO</v>
          </cell>
          <cell r="R36" t="str">
            <v>NO</v>
          </cell>
          <cell r="S36" t="str">
            <v>YES</v>
          </cell>
          <cell r="T36" t="str">
            <v>YES</v>
          </cell>
          <cell r="U36" t="str">
            <v>YES</v>
          </cell>
          <cell r="W36">
            <v>19</v>
          </cell>
          <cell r="X36">
            <v>36</v>
          </cell>
          <cell r="Y36">
            <v>17</v>
          </cell>
          <cell r="Z36">
            <v>106</v>
          </cell>
          <cell r="AA36">
            <v>28</v>
          </cell>
          <cell r="AB36">
            <v>10</v>
          </cell>
          <cell r="AC36">
            <v>-5</v>
          </cell>
          <cell r="AD36">
            <v>5</v>
          </cell>
          <cell r="AE36">
            <v>67</v>
          </cell>
          <cell r="AF36">
            <v>72</v>
          </cell>
          <cell r="AG36">
            <v>5</v>
          </cell>
          <cell r="AH36">
            <v>154</v>
          </cell>
          <cell r="AI36">
            <v>60</v>
          </cell>
          <cell r="AJ36">
            <v>66</v>
          </cell>
          <cell r="AK36">
            <v>6</v>
          </cell>
          <cell r="AL36">
            <v>72</v>
          </cell>
          <cell r="AM36">
            <v>62</v>
          </cell>
          <cell r="AN36">
            <v>66</v>
          </cell>
          <cell r="AO36">
            <v>4</v>
          </cell>
          <cell r="AP36">
            <v>70</v>
          </cell>
          <cell r="AQ36">
            <v>30</v>
          </cell>
          <cell r="AR36">
            <v>32</v>
          </cell>
          <cell r="AS36">
            <v>2</v>
          </cell>
          <cell r="AT36">
            <v>34</v>
          </cell>
          <cell r="AU36">
            <v>441</v>
          </cell>
          <cell r="AV36" t="str">
            <v>50/50</v>
          </cell>
          <cell r="AW36">
            <v>847</v>
          </cell>
          <cell r="AX36" t="str">
            <v>YES</v>
          </cell>
          <cell r="AY36" t="str">
            <v>D</v>
          </cell>
          <cell r="AZ36" t="str">
            <v>F</v>
          </cell>
          <cell r="BA36" t="str">
            <v>D</v>
          </cell>
          <cell r="BB36" t="str">
            <v>F</v>
          </cell>
          <cell r="BC36" t="str">
            <v>D</v>
          </cell>
          <cell r="BD36" t="str">
            <v>D</v>
          </cell>
          <cell r="BE36" t="str">
            <v>D</v>
          </cell>
          <cell r="BF36" t="str">
            <v>F</v>
          </cell>
          <cell r="BG36" t="str">
            <v>F</v>
          </cell>
          <cell r="BH36" t="str">
            <v>D</v>
          </cell>
          <cell r="BI36" t="str">
            <v>D</v>
          </cell>
          <cell r="BJ36" t="str">
            <v>D</v>
          </cell>
          <cell r="BK36" t="str">
            <v>NO</v>
          </cell>
          <cell r="BL36" t="str">
            <v>03</v>
          </cell>
          <cell r="BM36">
            <v>82.824650000000005</v>
          </cell>
          <cell r="BN36">
            <v>99.700770000000006</v>
          </cell>
          <cell r="BO36">
            <v>5</v>
          </cell>
          <cell r="BP36" t="str">
            <v>YES</v>
          </cell>
        </row>
        <row r="37">
          <cell r="D37" t="str">
            <v>7431</v>
          </cell>
          <cell r="E37" t="str">
            <v>MIAMI PALMETTO SENIOR HIGH SCHOOL</v>
          </cell>
          <cell r="F37">
            <v>63</v>
          </cell>
          <cell r="G37">
            <v>84</v>
          </cell>
          <cell r="H37">
            <v>88</v>
          </cell>
          <cell r="I37">
            <v>49</v>
          </cell>
          <cell r="J37">
            <v>59</v>
          </cell>
          <cell r="K37">
            <v>79</v>
          </cell>
          <cell r="L37">
            <v>44</v>
          </cell>
          <cell r="M37">
            <v>65</v>
          </cell>
          <cell r="N37" t="str">
            <v>10</v>
          </cell>
          <cell r="O37">
            <v>541</v>
          </cell>
          <cell r="P37">
            <v>99</v>
          </cell>
          <cell r="Q37" t="str">
            <v>YES</v>
          </cell>
          <cell r="R37" t="str">
            <v>NO</v>
          </cell>
          <cell r="S37" t="str">
            <v>NO</v>
          </cell>
          <cell r="T37" t="str">
            <v>YES</v>
          </cell>
          <cell r="U37" t="str">
            <v>YES</v>
          </cell>
          <cell r="W37">
            <v>68</v>
          </cell>
          <cell r="X37">
            <v>73</v>
          </cell>
          <cell r="Y37">
            <v>5</v>
          </cell>
          <cell r="Z37">
            <v>156</v>
          </cell>
          <cell r="AA37">
            <v>87</v>
          </cell>
          <cell r="AB37">
            <v>91</v>
          </cell>
          <cell r="AC37">
            <v>4</v>
          </cell>
          <cell r="AD37">
            <v>95</v>
          </cell>
          <cell r="AE37">
            <v>84</v>
          </cell>
          <cell r="AF37">
            <v>88</v>
          </cell>
          <cell r="AG37">
            <v>4</v>
          </cell>
          <cell r="AH37">
            <v>184</v>
          </cell>
          <cell r="AI37">
            <v>68</v>
          </cell>
          <cell r="AJ37">
            <v>71</v>
          </cell>
          <cell r="AK37">
            <v>3</v>
          </cell>
          <cell r="AL37">
            <v>74</v>
          </cell>
          <cell r="AM37">
            <v>83</v>
          </cell>
          <cell r="AN37">
            <v>86</v>
          </cell>
          <cell r="AO37">
            <v>3</v>
          </cell>
          <cell r="AP37">
            <v>89</v>
          </cell>
          <cell r="AQ37">
            <v>71</v>
          </cell>
          <cell r="AR37">
            <v>76</v>
          </cell>
          <cell r="AS37">
            <v>5</v>
          </cell>
          <cell r="AT37">
            <v>81</v>
          </cell>
          <cell r="AU37">
            <v>679</v>
          </cell>
          <cell r="AV37" t="str">
            <v>50/50</v>
          </cell>
          <cell r="AW37">
            <v>1220</v>
          </cell>
          <cell r="AX37" t="str">
            <v>YES</v>
          </cell>
          <cell r="AY37" t="str">
            <v>B</v>
          </cell>
          <cell r="AZ37" t="str">
            <v>A</v>
          </cell>
          <cell r="BA37" t="str">
            <v>A</v>
          </cell>
          <cell r="BB37" t="str">
            <v>B</v>
          </cell>
          <cell r="BC37" t="str">
            <v>A</v>
          </cell>
          <cell r="BD37" t="str">
            <v>A</v>
          </cell>
          <cell r="BE37" t="str">
            <v>B</v>
          </cell>
          <cell r="BF37" t="str">
            <v>A</v>
          </cell>
          <cell r="BG37" t="str">
            <v>A</v>
          </cell>
          <cell r="BH37" t="str">
            <v>A</v>
          </cell>
          <cell r="BI37" t="str">
            <v>C</v>
          </cell>
          <cell r="BJ37" t="str">
            <v>C</v>
          </cell>
          <cell r="BK37" t="str">
            <v>NO</v>
          </cell>
          <cell r="BL37" t="str">
            <v>03</v>
          </cell>
          <cell r="BM37">
            <v>23.123989999999999</v>
          </cell>
          <cell r="BN37">
            <v>59.903379999999999</v>
          </cell>
          <cell r="BO37">
            <v>5</v>
          </cell>
          <cell r="BP37" t="str">
            <v>NO</v>
          </cell>
        </row>
        <row r="38">
          <cell r="D38" t="str">
            <v>7461</v>
          </cell>
          <cell r="E38" t="str">
            <v>MIAMI SENIOR HIGH SCHOOL</v>
          </cell>
          <cell r="F38">
            <v>32</v>
          </cell>
          <cell r="G38">
            <v>67</v>
          </cell>
          <cell r="H38">
            <v>88</v>
          </cell>
          <cell r="I38">
            <v>29</v>
          </cell>
          <cell r="J38">
            <v>51</v>
          </cell>
          <cell r="K38">
            <v>78</v>
          </cell>
          <cell r="L38">
            <v>55</v>
          </cell>
          <cell r="M38">
            <v>79</v>
          </cell>
          <cell r="N38" t="str">
            <v xml:space="preserve"> 0</v>
          </cell>
          <cell r="O38">
            <v>479</v>
          </cell>
          <cell r="P38">
            <v>99</v>
          </cell>
          <cell r="Q38" t="str">
            <v>YES</v>
          </cell>
          <cell r="R38" t="str">
            <v>YES</v>
          </cell>
          <cell r="T38" t="str">
            <v>YES</v>
          </cell>
          <cell r="U38" t="str">
            <v>YES</v>
          </cell>
          <cell r="W38">
            <v>37</v>
          </cell>
          <cell r="X38">
            <v>35</v>
          </cell>
          <cell r="Y38">
            <v>0</v>
          </cell>
          <cell r="Z38">
            <v>70</v>
          </cell>
          <cell r="AA38">
            <v>55</v>
          </cell>
          <cell r="AB38">
            <v>59</v>
          </cell>
          <cell r="AC38">
            <v>4</v>
          </cell>
          <cell r="AD38">
            <v>63</v>
          </cell>
          <cell r="AE38">
            <v>69</v>
          </cell>
          <cell r="AF38">
            <v>73</v>
          </cell>
          <cell r="AG38">
            <v>4</v>
          </cell>
          <cell r="AH38">
            <v>154</v>
          </cell>
          <cell r="AI38">
            <v>64</v>
          </cell>
          <cell r="AJ38">
            <v>64</v>
          </cell>
          <cell r="AK38">
            <v>0</v>
          </cell>
          <cell r="AL38">
            <v>64</v>
          </cell>
          <cell r="AM38">
            <v>58</v>
          </cell>
          <cell r="AN38">
            <v>67</v>
          </cell>
          <cell r="AO38">
            <v>9</v>
          </cell>
          <cell r="AP38">
            <v>76</v>
          </cell>
          <cell r="AQ38">
            <v>36</v>
          </cell>
          <cell r="AR38">
            <v>39</v>
          </cell>
          <cell r="AS38">
            <v>3</v>
          </cell>
          <cell r="AT38">
            <v>42</v>
          </cell>
          <cell r="AU38">
            <v>469</v>
          </cell>
          <cell r="AV38" t="str">
            <v>50/50</v>
          </cell>
          <cell r="AW38">
            <v>948</v>
          </cell>
          <cell r="AX38" t="str">
            <v>NO</v>
          </cell>
          <cell r="AY38" t="str">
            <v>C</v>
          </cell>
          <cell r="AZ38" t="str">
            <v>C</v>
          </cell>
          <cell r="BA38" t="str">
            <v>C</v>
          </cell>
          <cell r="BB38" t="str">
            <v>D</v>
          </cell>
          <cell r="BC38" t="str">
            <v>C</v>
          </cell>
          <cell r="BD38" t="str">
            <v>C</v>
          </cell>
          <cell r="BE38" t="str">
            <v>C</v>
          </cell>
          <cell r="BF38" t="str">
            <v>D</v>
          </cell>
          <cell r="BG38" t="str">
            <v>D</v>
          </cell>
          <cell r="BH38" t="str">
            <v>D</v>
          </cell>
          <cell r="BI38" t="str">
            <v>D</v>
          </cell>
          <cell r="BJ38" t="str">
            <v>D</v>
          </cell>
          <cell r="BK38" t="str">
            <v>NO</v>
          </cell>
          <cell r="BL38" t="str">
            <v>03</v>
          </cell>
          <cell r="BM38">
            <v>86.645179999999996</v>
          </cell>
          <cell r="BN38">
            <v>98.030789999999996</v>
          </cell>
          <cell r="BO38">
            <v>5</v>
          </cell>
          <cell r="BP38" t="str">
            <v>YES</v>
          </cell>
        </row>
        <row r="39">
          <cell r="D39" t="str">
            <v>7511</v>
          </cell>
          <cell r="E39" t="str">
            <v>MIAMI SPRINGS SENIOR HIGH SCHOOL</v>
          </cell>
          <cell r="F39">
            <v>40</v>
          </cell>
          <cell r="G39">
            <v>75</v>
          </cell>
          <cell r="H39">
            <v>88</v>
          </cell>
          <cell r="I39">
            <v>29</v>
          </cell>
          <cell r="J39">
            <v>52</v>
          </cell>
          <cell r="K39">
            <v>81</v>
          </cell>
          <cell r="L39">
            <v>43</v>
          </cell>
          <cell r="M39">
            <v>79</v>
          </cell>
          <cell r="N39" t="str">
            <v>10</v>
          </cell>
          <cell r="O39">
            <v>497</v>
          </cell>
          <cell r="P39">
            <v>99</v>
          </cell>
          <cell r="Q39" t="str">
            <v>YES</v>
          </cell>
          <cell r="R39" t="str">
            <v>NO</v>
          </cell>
          <cell r="S39" t="str">
            <v>NO</v>
          </cell>
          <cell r="T39" t="str">
            <v>YES</v>
          </cell>
          <cell r="U39" t="str">
            <v>YES</v>
          </cell>
          <cell r="W39">
            <v>24</v>
          </cell>
          <cell r="X39">
            <v>33</v>
          </cell>
          <cell r="Y39">
            <v>9</v>
          </cell>
          <cell r="Z39">
            <v>84</v>
          </cell>
          <cell r="AA39">
            <v>58</v>
          </cell>
          <cell r="AB39">
            <v>54</v>
          </cell>
          <cell r="AC39">
            <v>0</v>
          </cell>
          <cell r="AD39">
            <v>54</v>
          </cell>
          <cell r="AE39">
            <v>70</v>
          </cell>
          <cell r="AF39">
            <v>81</v>
          </cell>
          <cell r="AG39">
            <v>11</v>
          </cell>
          <cell r="AH39">
            <v>184</v>
          </cell>
          <cell r="AI39">
            <v>62</v>
          </cell>
          <cell r="AJ39">
            <v>74</v>
          </cell>
          <cell r="AK39">
            <v>12</v>
          </cell>
          <cell r="AL39">
            <v>86</v>
          </cell>
          <cell r="AM39">
            <v>56</v>
          </cell>
          <cell r="AN39">
            <v>74</v>
          </cell>
          <cell r="AO39">
            <v>18</v>
          </cell>
          <cell r="AP39">
            <v>92</v>
          </cell>
          <cell r="AQ39">
            <v>41</v>
          </cell>
          <cell r="AR39">
            <v>58</v>
          </cell>
          <cell r="AS39">
            <v>17</v>
          </cell>
          <cell r="AT39">
            <v>75</v>
          </cell>
          <cell r="AU39">
            <v>575</v>
          </cell>
          <cell r="AV39" t="str">
            <v>50/50</v>
          </cell>
          <cell r="AW39">
            <v>1072</v>
          </cell>
          <cell r="AX39" t="str">
            <v>YES</v>
          </cell>
          <cell r="AY39" t="str">
            <v>B</v>
          </cell>
          <cell r="AZ39" t="str">
            <v>B</v>
          </cell>
          <cell r="BA39" t="str">
            <v>B</v>
          </cell>
          <cell r="BB39" t="str">
            <v>C</v>
          </cell>
          <cell r="BC39" t="str">
            <v>B</v>
          </cell>
          <cell r="BD39" t="str">
            <v>B</v>
          </cell>
          <cell r="BE39" t="str">
            <v>C</v>
          </cell>
          <cell r="BF39" t="str">
            <v>D</v>
          </cell>
          <cell r="BG39" t="str">
            <v>D</v>
          </cell>
          <cell r="BH39" t="str">
            <v>D</v>
          </cell>
          <cell r="BI39" t="str">
            <v>D</v>
          </cell>
          <cell r="BJ39" t="str">
            <v>D</v>
          </cell>
          <cell r="BK39" t="str">
            <v>NO</v>
          </cell>
          <cell r="BL39" t="str">
            <v>03</v>
          </cell>
          <cell r="BM39">
            <v>68.179389999999998</v>
          </cell>
          <cell r="BN39">
            <v>92.68553</v>
          </cell>
          <cell r="BO39">
            <v>5</v>
          </cell>
          <cell r="BP39" t="str">
            <v>YES</v>
          </cell>
        </row>
        <row r="40">
          <cell r="D40" t="str">
            <v>7531</v>
          </cell>
          <cell r="E40" t="str">
            <v>MIAMI SUNSET SENIOR HIGH SCHOOL</v>
          </cell>
          <cell r="F40">
            <v>46</v>
          </cell>
          <cell r="G40">
            <v>74</v>
          </cell>
          <cell r="H40">
            <v>85</v>
          </cell>
          <cell r="I40">
            <v>25</v>
          </cell>
          <cell r="J40">
            <v>54</v>
          </cell>
          <cell r="K40">
            <v>77</v>
          </cell>
          <cell r="L40">
            <v>53</v>
          </cell>
          <cell r="M40">
            <v>65</v>
          </cell>
          <cell r="N40" t="str">
            <v>10</v>
          </cell>
          <cell r="O40">
            <v>489</v>
          </cell>
          <cell r="P40">
            <v>99</v>
          </cell>
          <cell r="Q40" t="str">
            <v>YES</v>
          </cell>
          <cell r="R40" t="str">
            <v>YES</v>
          </cell>
          <cell r="T40" t="str">
            <v>YES</v>
          </cell>
          <cell r="U40" t="str">
            <v>YES</v>
          </cell>
          <cell r="W40">
            <v>29</v>
          </cell>
          <cell r="X40">
            <v>36</v>
          </cell>
          <cell r="Y40">
            <v>7</v>
          </cell>
          <cell r="Z40">
            <v>86</v>
          </cell>
          <cell r="AA40">
            <v>44</v>
          </cell>
          <cell r="AB40">
            <v>46</v>
          </cell>
          <cell r="AC40">
            <v>2</v>
          </cell>
          <cell r="AD40">
            <v>48</v>
          </cell>
          <cell r="AE40">
            <v>82</v>
          </cell>
          <cell r="AF40">
            <v>82</v>
          </cell>
          <cell r="AG40">
            <v>0</v>
          </cell>
          <cell r="AH40">
            <v>164</v>
          </cell>
          <cell r="AI40">
            <v>76</v>
          </cell>
          <cell r="AJ40">
            <v>71</v>
          </cell>
          <cell r="AK40">
            <v>0</v>
          </cell>
          <cell r="AL40">
            <v>71</v>
          </cell>
          <cell r="AM40">
            <v>57</v>
          </cell>
          <cell r="AN40">
            <v>63</v>
          </cell>
          <cell r="AO40">
            <v>6</v>
          </cell>
          <cell r="AP40">
            <v>69</v>
          </cell>
          <cell r="AQ40">
            <v>40</v>
          </cell>
          <cell r="AR40">
            <v>50</v>
          </cell>
          <cell r="AS40">
            <v>10</v>
          </cell>
          <cell r="AT40">
            <v>60</v>
          </cell>
          <cell r="AU40">
            <v>498</v>
          </cell>
          <cell r="AV40" t="str">
            <v>50/50</v>
          </cell>
          <cell r="AW40">
            <v>987</v>
          </cell>
          <cell r="AX40" t="str">
            <v>NO</v>
          </cell>
          <cell r="AY40" t="str">
            <v>C</v>
          </cell>
          <cell r="AZ40" t="str">
            <v>B</v>
          </cell>
          <cell r="BA40" t="str">
            <v>B</v>
          </cell>
          <cell r="BB40" t="str">
            <v>D</v>
          </cell>
          <cell r="BC40" t="str">
            <v>C</v>
          </cell>
          <cell r="BD40" t="str">
            <v>C</v>
          </cell>
          <cell r="BE40" t="str">
            <v>C</v>
          </cell>
          <cell r="BF40" t="str">
            <v>C</v>
          </cell>
          <cell r="BG40" t="str">
            <v>C</v>
          </cell>
          <cell r="BH40" t="str">
            <v>C</v>
          </cell>
          <cell r="BI40" t="str">
            <v>C</v>
          </cell>
          <cell r="BJ40" t="str">
            <v>C</v>
          </cell>
          <cell r="BK40" t="str">
            <v>NO</v>
          </cell>
          <cell r="BL40" t="str">
            <v>03</v>
          </cell>
          <cell r="BM40">
            <v>59.88805</v>
          </cell>
          <cell r="BN40">
            <v>89.514920000000004</v>
          </cell>
          <cell r="BO40">
            <v>5</v>
          </cell>
          <cell r="BP40" t="str">
            <v>YES</v>
          </cell>
        </row>
        <row r="41">
          <cell r="D41" t="str">
            <v>7541</v>
          </cell>
          <cell r="E41" t="str">
            <v>NORTH MIAMI BEACH SENIOR HIGH</v>
          </cell>
          <cell r="F41">
            <v>35</v>
          </cell>
          <cell r="G41">
            <v>70</v>
          </cell>
          <cell r="H41">
            <v>89</v>
          </cell>
          <cell r="I41">
            <v>34</v>
          </cell>
          <cell r="J41">
            <v>45</v>
          </cell>
          <cell r="K41">
            <v>76</v>
          </cell>
          <cell r="L41">
            <v>41</v>
          </cell>
          <cell r="M41">
            <v>74</v>
          </cell>
          <cell r="N41" t="str">
            <v xml:space="preserve"> 0</v>
          </cell>
          <cell r="O41">
            <v>464</v>
          </cell>
          <cell r="P41">
            <v>99</v>
          </cell>
          <cell r="Q41" t="str">
            <v>NO</v>
          </cell>
          <cell r="R41" t="str">
            <v>NO</v>
          </cell>
          <cell r="S41" t="str">
            <v>NO</v>
          </cell>
          <cell r="T41" t="str">
            <v>YES</v>
          </cell>
          <cell r="U41" t="str">
            <v>YES</v>
          </cell>
          <cell r="W41">
            <v>23</v>
          </cell>
          <cell r="X41">
            <v>38</v>
          </cell>
          <cell r="Y41">
            <v>15</v>
          </cell>
          <cell r="Z41">
            <v>106</v>
          </cell>
          <cell r="AA41">
            <v>42</v>
          </cell>
          <cell r="AB41">
            <v>55</v>
          </cell>
          <cell r="AC41">
            <v>13</v>
          </cell>
          <cell r="AD41">
            <v>68</v>
          </cell>
          <cell r="AE41">
            <v>73</v>
          </cell>
          <cell r="AF41">
            <v>78</v>
          </cell>
          <cell r="AG41">
            <v>5</v>
          </cell>
          <cell r="AH41">
            <v>166</v>
          </cell>
          <cell r="AI41">
            <v>59</v>
          </cell>
          <cell r="AJ41">
            <v>74</v>
          </cell>
          <cell r="AK41">
            <v>15</v>
          </cell>
          <cell r="AL41">
            <v>89</v>
          </cell>
          <cell r="AM41">
            <v>70</v>
          </cell>
          <cell r="AN41">
            <v>73</v>
          </cell>
          <cell r="AO41">
            <v>3</v>
          </cell>
          <cell r="AP41">
            <v>76</v>
          </cell>
          <cell r="AQ41">
            <v>44</v>
          </cell>
          <cell r="AR41">
            <v>45</v>
          </cell>
          <cell r="AS41">
            <v>1</v>
          </cell>
          <cell r="AT41">
            <v>46</v>
          </cell>
          <cell r="AU41">
            <v>551</v>
          </cell>
          <cell r="AV41" t="str">
            <v>50/50</v>
          </cell>
          <cell r="AW41">
            <v>1015</v>
          </cell>
          <cell r="AX41" t="str">
            <v>YES</v>
          </cell>
          <cell r="AY41" t="str">
            <v>C</v>
          </cell>
          <cell r="AZ41" t="str">
            <v>D</v>
          </cell>
          <cell r="BA41" t="str">
            <v>C</v>
          </cell>
          <cell r="BB41" t="str">
            <v>D</v>
          </cell>
          <cell r="BC41" t="str">
            <v>C</v>
          </cell>
          <cell r="BD41" t="str">
            <v>C</v>
          </cell>
          <cell r="BE41" t="str">
            <v>C</v>
          </cell>
          <cell r="BF41" t="str">
            <v>C</v>
          </cell>
          <cell r="BG41" t="str">
            <v>C</v>
          </cell>
          <cell r="BH41" t="str">
            <v>D</v>
          </cell>
          <cell r="BI41" t="str">
            <v>D</v>
          </cell>
          <cell r="BJ41" t="str">
            <v>D</v>
          </cell>
          <cell r="BK41" t="str">
            <v>NO</v>
          </cell>
          <cell r="BL41" t="str">
            <v>03</v>
          </cell>
          <cell r="BM41">
            <v>79.428569999999993</v>
          </cell>
          <cell r="BN41">
            <v>96.204080000000005</v>
          </cell>
          <cell r="BO41">
            <v>5</v>
          </cell>
          <cell r="BP41" t="str">
            <v>YES</v>
          </cell>
        </row>
        <row r="42">
          <cell r="D42" t="str">
            <v>7591</v>
          </cell>
          <cell r="E42" t="str">
            <v>NORTH MIAMI SENIOR HIGH SCHOOL</v>
          </cell>
          <cell r="F42">
            <v>21</v>
          </cell>
          <cell r="G42">
            <v>55</v>
          </cell>
          <cell r="H42">
            <v>79</v>
          </cell>
          <cell r="I42">
            <v>20</v>
          </cell>
          <cell r="J42">
            <v>38</v>
          </cell>
          <cell r="K42">
            <v>70</v>
          </cell>
          <cell r="L42">
            <v>41</v>
          </cell>
          <cell r="M42">
            <v>71</v>
          </cell>
          <cell r="N42" t="str">
            <v xml:space="preserve"> 0</v>
          </cell>
          <cell r="O42">
            <v>395</v>
          </cell>
          <cell r="P42">
            <v>99</v>
          </cell>
          <cell r="Q42" t="str">
            <v>YES</v>
          </cell>
          <cell r="R42" t="str">
            <v>NO</v>
          </cell>
          <cell r="T42" t="str">
            <v>YES</v>
          </cell>
          <cell r="U42" t="str">
            <v>YES</v>
          </cell>
          <cell r="W42">
            <v>18</v>
          </cell>
          <cell r="X42">
            <v>28</v>
          </cell>
          <cell r="Y42">
            <v>10</v>
          </cell>
          <cell r="Z42">
            <v>76</v>
          </cell>
          <cell r="AA42">
            <v>74</v>
          </cell>
          <cell r="AB42">
            <v>46</v>
          </cell>
          <cell r="AC42">
            <v>-5</v>
          </cell>
          <cell r="AD42">
            <v>41</v>
          </cell>
          <cell r="AE42">
            <v>63</v>
          </cell>
          <cell r="AF42">
            <v>65</v>
          </cell>
          <cell r="AG42">
            <v>2</v>
          </cell>
          <cell r="AH42">
            <v>134</v>
          </cell>
          <cell r="AI42">
            <v>57</v>
          </cell>
          <cell r="AJ42">
            <v>62</v>
          </cell>
          <cell r="AK42">
            <v>5</v>
          </cell>
          <cell r="AL42">
            <v>67</v>
          </cell>
          <cell r="AM42">
            <v>53</v>
          </cell>
          <cell r="AN42">
            <v>75</v>
          </cell>
          <cell r="AO42">
            <v>20</v>
          </cell>
          <cell r="AP42">
            <v>95</v>
          </cell>
          <cell r="AQ42">
            <v>30</v>
          </cell>
          <cell r="AR42">
            <v>38</v>
          </cell>
          <cell r="AS42">
            <v>8</v>
          </cell>
          <cell r="AT42">
            <v>46</v>
          </cell>
          <cell r="AU42">
            <v>459</v>
          </cell>
          <cell r="AV42" t="str">
            <v>50/50</v>
          </cell>
          <cell r="AW42">
            <v>854</v>
          </cell>
          <cell r="AX42" t="str">
            <v>YES</v>
          </cell>
          <cell r="AY42" t="str">
            <v>D</v>
          </cell>
          <cell r="AZ42" t="str">
            <v>D</v>
          </cell>
          <cell r="BA42" t="str">
            <v>F</v>
          </cell>
          <cell r="BB42" t="str">
            <v>F</v>
          </cell>
          <cell r="BC42" t="str">
            <v>D</v>
          </cell>
          <cell r="BD42" t="str">
            <v>D</v>
          </cell>
          <cell r="BE42" t="str">
            <v>D</v>
          </cell>
          <cell r="BF42" t="str">
            <v>C</v>
          </cell>
          <cell r="BG42" t="str">
            <v>D</v>
          </cell>
          <cell r="BH42" t="str">
            <v>D</v>
          </cell>
          <cell r="BI42" t="str">
            <v>D</v>
          </cell>
          <cell r="BJ42" t="str">
            <v>D</v>
          </cell>
          <cell r="BK42" t="str">
            <v>NO</v>
          </cell>
          <cell r="BL42" t="str">
            <v>03</v>
          </cell>
          <cell r="BM42">
            <v>71.381450000000001</v>
          </cell>
          <cell r="BN42">
            <v>99.010620000000003</v>
          </cell>
          <cell r="BO42">
            <v>5</v>
          </cell>
          <cell r="BP42" t="str">
            <v>YES</v>
          </cell>
        </row>
        <row r="43">
          <cell r="D43" t="str">
            <v>7601</v>
          </cell>
          <cell r="E43" t="str">
            <v>WILLIAM H. TURNER TECHNICAL ARTS HIGH SCHOOL</v>
          </cell>
          <cell r="F43">
            <v>48</v>
          </cell>
          <cell r="G43">
            <v>80</v>
          </cell>
          <cell r="H43">
            <v>90</v>
          </cell>
          <cell r="I43">
            <v>23</v>
          </cell>
          <cell r="J43">
            <v>52</v>
          </cell>
          <cell r="K43">
            <v>75</v>
          </cell>
          <cell r="L43">
            <v>47</v>
          </cell>
          <cell r="M43">
            <v>63</v>
          </cell>
          <cell r="N43" t="str">
            <v>10</v>
          </cell>
          <cell r="O43">
            <v>488</v>
          </cell>
          <cell r="P43">
            <v>100</v>
          </cell>
          <cell r="Q43" t="str">
            <v>YES</v>
          </cell>
          <cell r="R43" t="str">
            <v>NO</v>
          </cell>
          <cell r="T43" t="str">
            <v>YES</v>
          </cell>
          <cell r="U43" t="str">
            <v>YES</v>
          </cell>
          <cell r="W43">
            <v>36</v>
          </cell>
          <cell r="X43">
            <v>35</v>
          </cell>
          <cell r="Y43">
            <v>0</v>
          </cell>
          <cell r="Z43">
            <v>70</v>
          </cell>
          <cell r="AA43">
            <v>25</v>
          </cell>
          <cell r="AB43">
            <v>40</v>
          </cell>
          <cell r="AC43">
            <v>15</v>
          </cell>
          <cell r="AD43">
            <v>55</v>
          </cell>
          <cell r="AE43">
            <v>89</v>
          </cell>
          <cell r="AF43">
            <v>92</v>
          </cell>
          <cell r="AG43">
            <v>3</v>
          </cell>
          <cell r="AH43">
            <v>190</v>
          </cell>
          <cell r="AI43">
            <v>78</v>
          </cell>
          <cell r="AJ43">
            <v>84</v>
          </cell>
          <cell r="AK43">
            <v>6</v>
          </cell>
          <cell r="AL43">
            <v>90</v>
          </cell>
          <cell r="AM43">
            <v>78</v>
          </cell>
          <cell r="AN43">
            <v>77</v>
          </cell>
          <cell r="AO43">
            <v>0</v>
          </cell>
          <cell r="AP43">
            <v>77</v>
          </cell>
          <cell r="AQ43">
            <v>52</v>
          </cell>
          <cell r="AR43">
            <v>53</v>
          </cell>
          <cell r="AS43">
            <v>1</v>
          </cell>
          <cell r="AT43">
            <v>54</v>
          </cell>
          <cell r="AU43">
            <v>536</v>
          </cell>
          <cell r="AV43" t="str">
            <v>50/50</v>
          </cell>
          <cell r="AW43">
            <v>1024</v>
          </cell>
          <cell r="AX43" t="str">
            <v>YES</v>
          </cell>
          <cell r="AY43" t="str">
            <v>B</v>
          </cell>
          <cell r="AZ43" t="str">
            <v>C</v>
          </cell>
          <cell r="BA43" t="str">
            <v>C</v>
          </cell>
          <cell r="BB43" t="str">
            <v>C</v>
          </cell>
          <cell r="BC43" t="str">
            <v>B</v>
          </cell>
          <cell r="BD43" t="str">
            <v>C</v>
          </cell>
          <cell r="BE43" t="str">
            <v>C</v>
          </cell>
          <cell r="BF43" t="str">
            <v>C</v>
          </cell>
          <cell r="BG43" t="str">
            <v>C</v>
          </cell>
          <cell r="BH43" t="str">
            <v>C</v>
          </cell>
          <cell r="BI43" t="str">
            <v>D</v>
          </cell>
          <cell r="BJ43" t="str">
            <v>C</v>
          </cell>
          <cell r="BK43" t="str">
            <v>NO</v>
          </cell>
          <cell r="BL43" t="str">
            <v>03</v>
          </cell>
          <cell r="BM43">
            <v>78.993049999999997</v>
          </cell>
          <cell r="BN43">
            <v>98.842590000000001</v>
          </cell>
          <cell r="BO43">
            <v>5</v>
          </cell>
          <cell r="BP43" t="str">
            <v>YES</v>
          </cell>
        </row>
        <row r="44">
          <cell r="D44" t="str">
            <v>7701</v>
          </cell>
          <cell r="E44" t="str">
            <v>SOUTH DADE SENIOR HIGH SCHOOL</v>
          </cell>
          <cell r="F44">
            <v>35</v>
          </cell>
          <cell r="G44">
            <v>64</v>
          </cell>
          <cell r="H44">
            <v>88</v>
          </cell>
          <cell r="I44">
            <v>24</v>
          </cell>
          <cell r="J44">
            <v>44</v>
          </cell>
          <cell r="K44">
            <v>69</v>
          </cell>
          <cell r="L44">
            <v>41</v>
          </cell>
          <cell r="M44">
            <v>61</v>
          </cell>
          <cell r="N44" t="str">
            <v xml:space="preserve"> 0</v>
          </cell>
          <cell r="O44">
            <v>426</v>
          </cell>
          <cell r="P44">
            <v>98</v>
          </cell>
          <cell r="Q44" t="str">
            <v>NO</v>
          </cell>
          <cell r="R44" t="str">
            <v>NO</v>
          </cell>
          <cell r="S44" t="str">
            <v>NO</v>
          </cell>
          <cell r="T44" t="str">
            <v>YES</v>
          </cell>
          <cell r="U44" t="str">
            <v>YES</v>
          </cell>
          <cell r="W44">
            <v>23</v>
          </cell>
          <cell r="X44">
            <v>33</v>
          </cell>
          <cell r="Y44">
            <v>10</v>
          </cell>
          <cell r="Z44">
            <v>86</v>
          </cell>
          <cell r="AA44">
            <v>51</v>
          </cell>
          <cell r="AB44">
            <v>57</v>
          </cell>
          <cell r="AC44">
            <v>6</v>
          </cell>
          <cell r="AD44">
            <v>63</v>
          </cell>
          <cell r="AE44">
            <v>62</v>
          </cell>
          <cell r="AF44">
            <v>73</v>
          </cell>
          <cell r="AG44">
            <v>11</v>
          </cell>
          <cell r="AH44">
            <v>168</v>
          </cell>
          <cell r="AI44">
            <v>52</v>
          </cell>
          <cell r="AJ44">
            <v>68</v>
          </cell>
          <cell r="AK44">
            <v>16</v>
          </cell>
          <cell r="AL44">
            <v>84</v>
          </cell>
          <cell r="AM44">
            <v>48</v>
          </cell>
          <cell r="AN44">
            <v>58</v>
          </cell>
          <cell r="AO44">
            <v>10</v>
          </cell>
          <cell r="AP44">
            <v>68</v>
          </cell>
          <cell r="AQ44">
            <v>29</v>
          </cell>
          <cell r="AR44">
            <v>35</v>
          </cell>
          <cell r="AS44">
            <v>6</v>
          </cell>
          <cell r="AT44">
            <v>41</v>
          </cell>
          <cell r="AU44">
            <v>510</v>
          </cell>
          <cell r="AV44" t="str">
            <v>50/50</v>
          </cell>
          <cell r="AW44">
            <v>936</v>
          </cell>
          <cell r="AX44" t="str">
            <v>YES</v>
          </cell>
          <cell r="AY44" t="str">
            <v>D</v>
          </cell>
          <cell r="AZ44" t="str">
            <v>D</v>
          </cell>
          <cell r="BA44" t="str">
            <v>D</v>
          </cell>
          <cell r="BB44" t="str">
            <v>F</v>
          </cell>
          <cell r="BC44" t="str">
            <v>D</v>
          </cell>
          <cell r="BD44" t="str">
            <v>D</v>
          </cell>
          <cell r="BE44" t="str">
            <v>D</v>
          </cell>
          <cell r="BF44" t="str">
            <v>D</v>
          </cell>
          <cell r="BG44" t="str">
            <v>D</v>
          </cell>
          <cell r="BH44" t="str">
            <v>C</v>
          </cell>
          <cell r="BI44" t="str">
            <v>D</v>
          </cell>
          <cell r="BJ44" t="str">
            <v>C</v>
          </cell>
          <cell r="BK44" t="str">
            <v>NO</v>
          </cell>
          <cell r="BL44" t="str">
            <v>03</v>
          </cell>
          <cell r="BM44">
            <v>69.829899999999995</v>
          </cell>
          <cell r="BN44">
            <v>84.452399999999997</v>
          </cell>
          <cell r="BO44">
            <v>5</v>
          </cell>
          <cell r="BP44" t="str">
            <v>YES</v>
          </cell>
        </row>
        <row r="45">
          <cell r="D45" t="str">
            <v>7721</v>
          </cell>
          <cell r="E45" t="str">
            <v>SOUTH MIAMI SENIOR HIGH SCHOOL</v>
          </cell>
          <cell r="F45">
            <v>42</v>
          </cell>
          <cell r="G45">
            <v>73</v>
          </cell>
          <cell r="H45">
            <v>88</v>
          </cell>
          <cell r="I45">
            <v>42</v>
          </cell>
          <cell r="J45">
            <v>51</v>
          </cell>
          <cell r="K45">
            <v>73</v>
          </cell>
          <cell r="L45">
            <v>43</v>
          </cell>
          <cell r="M45">
            <v>63</v>
          </cell>
          <cell r="N45" t="str">
            <v>10</v>
          </cell>
          <cell r="O45">
            <v>485</v>
          </cell>
          <cell r="P45">
            <v>98</v>
          </cell>
          <cell r="Q45" t="str">
            <v>YES</v>
          </cell>
          <cell r="R45" t="str">
            <v>NO</v>
          </cell>
          <cell r="T45" t="str">
            <v>YES</v>
          </cell>
          <cell r="U45" t="str">
            <v>YES</v>
          </cell>
          <cell r="W45">
            <v>36</v>
          </cell>
          <cell r="X45">
            <v>40</v>
          </cell>
          <cell r="Y45">
            <v>4</v>
          </cell>
          <cell r="Z45">
            <v>88</v>
          </cell>
          <cell r="AA45">
            <v>60</v>
          </cell>
          <cell r="AB45">
            <v>67</v>
          </cell>
          <cell r="AC45">
            <v>7</v>
          </cell>
          <cell r="AD45">
            <v>74</v>
          </cell>
          <cell r="AE45">
            <v>66</v>
          </cell>
          <cell r="AF45">
            <v>72</v>
          </cell>
          <cell r="AG45">
            <v>6</v>
          </cell>
          <cell r="AH45">
            <v>156</v>
          </cell>
          <cell r="AI45">
            <v>60</v>
          </cell>
          <cell r="AJ45">
            <v>54</v>
          </cell>
          <cell r="AK45">
            <v>0</v>
          </cell>
          <cell r="AL45">
            <v>54</v>
          </cell>
          <cell r="AM45">
            <v>59</v>
          </cell>
          <cell r="AN45">
            <v>66</v>
          </cell>
          <cell r="AO45">
            <v>7</v>
          </cell>
          <cell r="AP45">
            <v>73</v>
          </cell>
          <cell r="AQ45">
            <v>44</v>
          </cell>
          <cell r="AR45">
            <v>54</v>
          </cell>
          <cell r="AS45">
            <v>10</v>
          </cell>
          <cell r="AT45">
            <v>64</v>
          </cell>
          <cell r="AU45">
            <v>509</v>
          </cell>
          <cell r="AV45" t="str">
            <v>50/50</v>
          </cell>
          <cell r="AW45">
            <v>994</v>
          </cell>
          <cell r="AX45" t="str">
            <v>NO</v>
          </cell>
          <cell r="AY45" t="str">
            <v>B</v>
          </cell>
          <cell r="AZ45" t="str">
            <v>B</v>
          </cell>
          <cell r="BA45" t="str">
            <v>D</v>
          </cell>
          <cell r="BB45" t="str">
            <v>C</v>
          </cell>
          <cell r="BC45" t="str">
            <v>C</v>
          </cell>
          <cell r="BD45" t="str">
            <v>C</v>
          </cell>
          <cell r="BE45" t="str">
            <v>D</v>
          </cell>
          <cell r="BF45" t="str">
            <v>C</v>
          </cell>
          <cell r="BG45" t="str">
            <v>C</v>
          </cell>
          <cell r="BH45" t="str">
            <v>C</v>
          </cell>
          <cell r="BI45" t="str">
            <v>C</v>
          </cell>
          <cell r="BJ45" t="str">
            <v>C</v>
          </cell>
          <cell r="BK45" t="str">
            <v>NO</v>
          </cell>
          <cell r="BL45" t="str">
            <v>03</v>
          </cell>
          <cell r="BM45">
            <v>71.130949999999999</v>
          </cell>
          <cell r="BN45">
            <v>93.324820000000003</v>
          </cell>
          <cell r="BO45">
            <v>5</v>
          </cell>
          <cell r="BP45" t="str">
            <v>YES</v>
          </cell>
        </row>
        <row r="46">
          <cell r="D46" t="str">
            <v>7731</v>
          </cell>
          <cell r="E46" t="str">
            <v>MIAMI SOUTHRIDGE SENIOR HIGH</v>
          </cell>
          <cell r="F46">
            <v>25</v>
          </cell>
          <cell r="G46">
            <v>55</v>
          </cell>
          <cell r="H46">
            <v>84</v>
          </cell>
          <cell r="I46">
            <v>23</v>
          </cell>
          <cell r="J46">
            <v>44</v>
          </cell>
          <cell r="K46">
            <v>75</v>
          </cell>
          <cell r="L46">
            <v>40</v>
          </cell>
          <cell r="M46">
            <v>72</v>
          </cell>
          <cell r="N46" t="str">
            <v xml:space="preserve"> 0</v>
          </cell>
          <cell r="O46">
            <v>418</v>
          </cell>
          <cell r="P46">
            <v>98</v>
          </cell>
          <cell r="Q46" t="str">
            <v>NO</v>
          </cell>
          <cell r="R46" t="str">
            <v>NO</v>
          </cell>
          <cell r="S46" t="str">
            <v>NO</v>
          </cell>
          <cell r="T46" t="str">
            <v>YES</v>
          </cell>
          <cell r="U46" t="str">
            <v>YES</v>
          </cell>
          <cell r="W46">
            <v>15</v>
          </cell>
          <cell r="X46">
            <v>27</v>
          </cell>
          <cell r="Y46">
            <v>12</v>
          </cell>
          <cell r="Z46">
            <v>78</v>
          </cell>
          <cell r="AA46">
            <v>35</v>
          </cell>
          <cell r="AB46">
            <v>59</v>
          </cell>
          <cell r="AC46">
            <v>20</v>
          </cell>
          <cell r="AD46">
            <v>79</v>
          </cell>
          <cell r="AE46">
            <v>58</v>
          </cell>
          <cell r="AF46">
            <v>63</v>
          </cell>
          <cell r="AG46">
            <v>5</v>
          </cell>
          <cell r="AH46">
            <v>136</v>
          </cell>
          <cell r="AI46">
            <v>54</v>
          </cell>
          <cell r="AJ46">
            <v>55</v>
          </cell>
          <cell r="AK46">
            <v>1</v>
          </cell>
          <cell r="AL46">
            <v>56</v>
          </cell>
          <cell r="AM46">
            <v>51</v>
          </cell>
          <cell r="AN46">
            <v>64</v>
          </cell>
          <cell r="AO46">
            <v>13</v>
          </cell>
          <cell r="AP46">
            <v>77</v>
          </cell>
          <cell r="AQ46">
            <v>37</v>
          </cell>
          <cell r="AR46">
            <v>36</v>
          </cell>
          <cell r="AS46">
            <v>0</v>
          </cell>
          <cell r="AT46">
            <v>36</v>
          </cell>
          <cell r="AU46">
            <v>462</v>
          </cell>
          <cell r="AV46" t="str">
            <v>50/50</v>
          </cell>
          <cell r="AW46">
            <v>880</v>
          </cell>
          <cell r="AX46" t="str">
            <v>NO</v>
          </cell>
          <cell r="AY46" t="str">
            <v>D</v>
          </cell>
          <cell r="AZ46" t="str">
            <v>F</v>
          </cell>
          <cell r="BA46" t="str">
            <v>D</v>
          </cell>
          <cell r="BB46" t="str">
            <v>F</v>
          </cell>
          <cell r="BC46" t="str">
            <v>D</v>
          </cell>
          <cell r="BD46" t="str">
            <v>C</v>
          </cell>
          <cell r="BE46" t="str">
            <v>D</v>
          </cell>
          <cell r="BF46" t="str">
            <v>D</v>
          </cell>
          <cell r="BG46" t="str">
            <v>C</v>
          </cell>
          <cell r="BH46" t="str">
            <v>C</v>
          </cell>
          <cell r="BI46" t="str">
            <v>C</v>
          </cell>
          <cell r="BJ46" t="str">
            <v>C</v>
          </cell>
          <cell r="BK46" t="str">
            <v>NO</v>
          </cell>
          <cell r="BL46" t="str">
            <v>03</v>
          </cell>
          <cell r="BM46">
            <v>73.697469999999996</v>
          </cell>
          <cell r="BN46">
            <v>92.857140000000001</v>
          </cell>
          <cell r="BO46">
            <v>5</v>
          </cell>
          <cell r="BP46" t="str">
            <v>YES</v>
          </cell>
        </row>
        <row r="47">
          <cell r="D47" t="str">
            <v>7741</v>
          </cell>
          <cell r="E47" t="str">
            <v>SOUTHWEST MIAMI SENIOR HIGH</v>
          </cell>
          <cell r="F47">
            <v>48</v>
          </cell>
          <cell r="G47">
            <v>80</v>
          </cell>
          <cell r="H47">
            <v>91</v>
          </cell>
          <cell r="I47">
            <v>43</v>
          </cell>
          <cell r="J47">
            <v>56</v>
          </cell>
          <cell r="K47">
            <v>80</v>
          </cell>
          <cell r="L47">
            <v>54</v>
          </cell>
          <cell r="M47">
            <v>69</v>
          </cell>
          <cell r="N47" t="str">
            <v>10</v>
          </cell>
          <cell r="O47">
            <v>531</v>
          </cell>
          <cell r="P47">
            <v>99</v>
          </cell>
          <cell r="Q47" t="str">
            <v>YES</v>
          </cell>
          <cell r="R47" t="str">
            <v>YES</v>
          </cell>
          <cell r="T47" t="str">
            <v>YES</v>
          </cell>
          <cell r="U47" t="str">
            <v>YES</v>
          </cell>
          <cell r="W47">
            <v>40</v>
          </cell>
          <cell r="X47">
            <v>53</v>
          </cell>
          <cell r="Y47">
            <v>13</v>
          </cell>
          <cell r="Z47">
            <v>132</v>
          </cell>
          <cell r="AA47">
            <v>67</v>
          </cell>
          <cell r="AB47">
            <v>68</v>
          </cell>
          <cell r="AC47">
            <v>1</v>
          </cell>
          <cell r="AD47">
            <v>69</v>
          </cell>
          <cell r="AE47">
            <v>81</v>
          </cell>
          <cell r="AF47">
            <v>83</v>
          </cell>
          <cell r="AG47">
            <v>2</v>
          </cell>
          <cell r="AH47">
            <v>170</v>
          </cell>
          <cell r="AI47">
            <v>74</v>
          </cell>
          <cell r="AJ47">
            <v>78</v>
          </cell>
          <cell r="AK47">
            <v>4</v>
          </cell>
          <cell r="AL47">
            <v>82</v>
          </cell>
          <cell r="AM47">
            <v>61</v>
          </cell>
          <cell r="AN47">
            <v>73</v>
          </cell>
          <cell r="AO47">
            <v>12</v>
          </cell>
          <cell r="AP47">
            <v>85</v>
          </cell>
          <cell r="AQ47">
            <v>47</v>
          </cell>
          <cell r="AR47">
            <v>53</v>
          </cell>
          <cell r="AS47">
            <v>6</v>
          </cell>
          <cell r="AT47">
            <v>59</v>
          </cell>
          <cell r="AU47">
            <v>597</v>
          </cell>
          <cell r="AV47" t="str">
            <v>50/50</v>
          </cell>
          <cell r="AW47">
            <v>1128</v>
          </cell>
          <cell r="AX47" t="str">
            <v>YES</v>
          </cell>
          <cell r="AY47" t="str">
            <v>A</v>
          </cell>
          <cell r="AZ47" t="str">
            <v>B</v>
          </cell>
          <cell r="BA47" t="str">
            <v>B</v>
          </cell>
          <cell r="BB47" t="str">
            <v>C</v>
          </cell>
          <cell r="BC47" t="str">
            <v>B</v>
          </cell>
          <cell r="BD47" t="str">
            <v>C</v>
          </cell>
          <cell r="BE47" t="str">
            <v>C</v>
          </cell>
          <cell r="BF47" t="str">
            <v>C</v>
          </cell>
          <cell r="BG47" t="str">
            <v>C</v>
          </cell>
          <cell r="BH47" t="str">
            <v>D</v>
          </cell>
          <cell r="BI47" t="str">
            <v>C</v>
          </cell>
          <cell r="BJ47" t="str">
            <v>C</v>
          </cell>
          <cell r="BK47" t="str">
            <v>NO</v>
          </cell>
          <cell r="BL47" t="str">
            <v>03</v>
          </cell>
          <cell r="BM47">
            <v>66.911249999999995</v>
          </cell>
          <cell r="BN47">
            <v>92.522710000000004</v>
          </cell>
          <cell r="BO47">
            <v>5</v>
          </cell>
          <cell r="BP47" t="str">
            <v>YES</v>
          </cell>
        </row>
        <row r="48">
          <cell r="D48" t="str">
            <v>7751</v>
          </cell>
          <cell r="E48" t="str">
            <v>BARBARA GOLEMAN SENIOR HIGH</v>
          </cell>
          <cell r="F48">
            <v>47</v>
          </cell>
          <cell r="G48">
            <v>78</v>
          </cell>
          <cell r="H48">
            <v>89</v>
          </cell>
          <cell r="I48">
            <v>23</v>
          </cell>
          <cell r="J48">
            <v>52</v>
          </cell>
          <cell r="K48">
            <v>72</v>
          </cell>
          <cell r="L48">
            <v>51</v>
          </cell>
          <cell r="M48">
            <v>58</v>
          </cell>
          <cell r="N48" t="str">
            <v>10</v>
          </cell>
          <cell r="O48">
            <v>480</v>
          </cell>
          <cell r="P48">
            <v>97</v>
          </cell>
          <cell r="Q48" t="str">
            <v>YES</v>
          </cell>
          <cell r="R48" t="str">
            <v>YES</v>
          </cell>
          <cell r="T48" t="str">
            <v>YES</v>
          </cell>
          <cell r="U48" t="str">
            <v>YES</v>
          </cell>
          <cell r="W48">
            <v>21</v>
          </cell>
          <cell r="X48">
            <v>26</v>
          </cell>
          <cell r="Y48">
            <v>5</v>
          </cell>
          <cell r="Z48">
            <v>62</v>
          </cell>
          <cell r="AA48">
            <v>71</v>
          </cell>
          <cell r="AB48">
            <v>75</v>
          </cell>
          <cell r="AC48">
            <v>4</v>
          </cell>
          <cell r="AD48">
            <v>79</v>
          </cell>
          <cell r="AE48">
            <v>67</v>
          </cell>
          <cell r="AF48">
            <v>67</v>
          </cell>
          <cell r="AG48">
            <v>0</v>
          </cell>
          <cell r="AH48">
            <v>134</v>
          </cell>
          <cell r="AI48">
            <v>53</v>
          </cell>
          <cell r="AJ48">
            <v>54</v>
          </cell>
          <cell r="AK48">
            <v>1</v>
          </cell>
          <cell r="AL48">
            <v>55</v>
          </cell>
          <cell r="AM48">
            <v>59</v>
          </cell>
          <cell r="AN48">
            <v>71</v>
          </cell>
          <cell r="AO48">
            <v>12</v>
          </cell>
          <cell r="AP48">
            <v>83</v>
          </cell>
          <cell r="AQ48">
            <v>42</v>
          </cell>
          <cell r="AR48">
            <v>51</v>
          </cell>
          <cell r="AS48">
            <v>9</v>
          </cell>
          <cell r="AT48">
            <v>60</v>
          </cell>
          <cell r="AU48">
            <v>473</v>
          </cell>
          <cell r="AV48" t="str">
            <v>50/50</v>
          </cell>
          <cell r="AW48">
            <v>953</v>
          </cell>
          <cell r="AX48" t="str">
            <v>NO</v>
          </cell>
          <cell r="AY48" t="str">
            <v>C</v>
          </cell>
          <cell r="AZ48" t="str">
            <v>C</v>
          </cell>
          <cell r="BA48" t="str">
            <v>C</v>
          </cell>
          <cell r="BB48" t="str">
            <v>D</v>
          </cell>
          <cell r="BC48" t="str">
            <v>C</v>
          </cell>
          <cell r="BD48" t="str">
            <v>C</v>
          </cell>
          <cell r="BE48" t="str">
            <v>C</v>
          </cell>
          <cell r="BF48" t="str">
            <v>C</v>
          </cell>
          <cell r="BG48" t="str">
            <v>C</v>
          </cell>
          <cell r="BH48" t="str">
            <v>C</v>
          </cell>
          <cell r="BI48" t="str">
            <v>D</v>
          </cell>
          <cell r="BJ48" t="str">
            <v>D</v>
          </cell>
          <cell r="BK48" t="str">
            <v>NO</v>
          </cell>
          <cell r="BL48" t="str">
            <v>03</v>
          </cell>
          <cell r="BM48">
            <v>57.948920000000001</v>
          </cell>
          <cell r="BN48">
            <v>93.204279999999997</v>
          </cell>
          <cell r="BO48">
            <v>5</v>
          </cell>
          <cell r="BP48" t="str">
            <v>YES</v>
          </cell>
        </row>
        <row r="49">
          <cell r="D49" t="str">
            <v>7781</v>
          </cell>
          <cell r="E49" t="str">
            <v>FELIX VARELA SENIOR HIGH SCHOOL</v>
          </cell>
          <cell r="F49">
            <v>49</v>
          </cell>
          <cell r="G49">
            <v>78</v>
          </cell>
          <cell r="H49">
            <v>89</v>
          </cell>
          <cell r="I49">
            <v>36</v>
          </cell>
          <cell r="J49">
            <v>55</v>
          </cell>
          <cell r="K49">
            <v>78</v>
          </cell>
          <cell r="L49">
            <v>53</v>
          </cell>
          <cell r="M49">
            <v>68</v>
          </cell>
          <cell r="N49" t="str">
            <v>10</v>
          </cell>
          <cell r="O49">
            <v>516</v>
          </cell>
          <cell r="P49">
            <v>99</v>
          </cell>
          <cell r="Q49" t="str">
            <v>NO</v>
          </cell>
          <cell r="R49" t="str">
            <v>YES</v>
          </cell>
          <cell r="T49" t="str">
            <v>YES</v>
          </cell>
          <cell r="U49" t="str">
            <v>YES</v>
          </cell>
          <cell r="W49">
            <v>34</v>
          </cell>
          <cell r="X49">
            <v>50</v>
          </cell>
          <cell r="Y49">
            <v>16</v>
          </cell>
          <cell r="Z49">
            <v>132</v>
          </cell>
          <cell r="AA49">
            <v>70</v>
          </cell>
          <cell r="AB49">
            <v>66</v>
          </cell>
          <cell r="AC49">
            <v>0</v>
          </cell>
          <cell r="AD49">
            <v>66</v>
          </cell>
          <cell r="AE49">
            <v>83</v>
          </cell>
          <cell r="AF49">
            <v>80</v>
          </cell>
          <cell r="AG49">
            <v>0</v>
          </cell>
          <cell r="AH49">
            <v>160</v>
          </cell>
          <cell r="AI49">
            <v>72</v>
          </cell>
          <cell r="AJ49">
            <v>73</v>
          </cell>
          <cell r="AK49">
            <v>1</v>
          </cell>
          <cell r="AL49">
            <v>74</v>
          </cell>
          <cell r="AM49">
            <v>65</v>
          </cell>
          <cell r="AN49">
            <v>76</v>
          </cell>
          <cell r="AO49">
            <v>11</v>
          </cell>
          <cell r="AP49">
            <v>87</v>
          </cell>
          <cell r="AQ49">
            <v>45</v>
          </cell>
          <cell r="AR49">
            <v>58</v>
          </cell>
          <cell r="AS49">
            <v>13</v>
          </cell>
          <cell r="AT49">
            <v>71</v>
          </cell>
          <cell r="AU49">
            <v>590</v>
          </cell>
          <cell r="AV49" t="str">
            <v>50/50</v>
          </cell>
          <cell r="AW49">
            <v>1106</v>
          </cell>
          <cell r="AX49" t="str">
            <v>YES</v>
          </cell>
          <cell r="AY49" t="str">
            <v>A</v>
          </cell>
          <cell r="AZ49" t="str">
            <v>C</v>
          </cell>
          <cell r="BA49" t="str">
            <v>B</v>
          </cell>
          <cell r="BB49" t="str">
            <v>C</v>
          </cell>
          <cell r="BC49" t="str">
            <v>C</v>
          </cell>
          <cell r="BD49" t="str">
            <v>B</v>
          </cell>
          <cell r="BE49" t="str">
            <v>C</v>
          </cell>
          <cell r="BF49" t="str">
            <v>C</v>
          </cell>
          <cell r="BG49" t="str">
            <v>B</v>
          </cell>
          <cell r="BH49" t="str">
            <v>N</v>
          </cell>
          <cell r="BK49" t="str">
            <v>NO</v>
          </cell>
          <cell r="BL49" t="str">
            <v>03</v>
          </cell>
          <cell r="BM49">
            <v>54.72972</v>
          </cell>
          <cell r="BN49">
            <v>90.154439999999994</v>
          </cell>
          <cell r="BO49">
            <v>5</v>
          </cell>
          <cell r="BP49" t="str">
            <v>YES</v>
          </cell>
        </row>
        <row r="50">
          <cell r="D50" t="str">
            <v>7791</v>
          </cell>
          <cell r="E50" t="str">
            <v>BOOKER T. WASHINGTON SENIOR HIGH</v>
          </cell>
          <cell r="F50">
            <v>15</v>
          </cell>
          <cell r="G50">
            <v>48</v>
          </cell>
          <cell r="H50">
            <v>78</v>
          </cell>
          <cell r="I50">
            <v>15</v>
          </cell>
          <cell r="J50">
            <v>34</v>
          </cell>
          <cell r="K50">
            <v>66</v>
          </cell>
          <cell r="L50">
            <v>35</v>
          </cell>
          <cell r="M50">
            <v>64</v>
          </cell>
          <cell r="N50" t="str">
            <v xml:space="preserve"> 0</v>
          </cell>
          <cell r="O50">
            <v>355</v>
          </cell>
          <cell r="P50">
            <v>100</v>
          </cell>
          <cell r="Q50" t="str">
            <v>YES</v>
          </cell>
          <cell r="R50" t="str">
            <v>NO</v>
          </cell>
          <cell r="T50" t="str">
            <v>YES</v>
          </cell>
          <cell r="U50" t="str">
            <v>YES</v>
          </cell>
          <cell r="W50">
            <v>30</v>
          </cell>
          <cell r="X50">
            <v>31</v>
          </cell>
          <cell r="Y50">
            <v>1</v>
          </cell>
          <cell r="Z50">
            <v>64</v>
          </cell>
          <cell r="AA50">
            <v>17</v>
          </cell>
          <cell r="AB50">
            <v>21</v>
          </cell>
          <cell r="AC50">
            <v>4</v>
          </cell>
          <cell r="AD50">
            <v>25</v>
          </cell>
          <cell r="AE50">
            <v>53</v>
          </cell>
          <cell r="AF50">
            <v>69</v>
          </cell>
          <cell r="AG50">
            <v>16</v>
          </cell>
          <cell r="AH50">
            <v>170</v>
          </cell>
          <cell r="AI50">
            <v>50</v>
          </cell>
          <cell r="AJ50">
            <v>67</v>
          </cell>
          <cell r="AK50">
            <v>17</v>
          </cell>
          <cell r="AL50">
            <v>84</v>
          </cell>
          <cell r="AM50">
            <v>50</v>
          </cell>
          <cell r="AN50">
            <v>53</v>
          </cell>
          <cell r="AO50">
            <v>3</v>
          </cell>
          <cell r="AP50">
            <v>56</v>
          </cell>
          <cell r="AQ50">
            <v>25</v>
          </cell>
          <cell r="AR50">
            <v>17</v>
          </cell>
          <cell r="AS50">
            <v>0</v>
          </cell>
          <cell r="AT50">
            <v>17</v>
          </cell>
          <cell r="AU50">
            <v>416</v>
          </cell>
          <cell r="AV50" t="str">
            <v>50/50</v>
          </cell>
          <cell r="AW50">
            <v>771</v>
          </cell>
          <cell r="AX50" t="str">
            <v>YES</v>
          </cell>
          <cell r="AY50" t="str">
            <v>F</v>
          </cell>
          <cell r="AZ50" t="str">
            <v>F</v>
          </cell>
          <cell r="BA50" t="str">
            <v>D</v>
          </cell>
          <cell r="BB50" t="str">
            <v>F</v>
          </cell>
          <cell r="BC50" t="str">
            <v>D</v>
          </cell>
          <cell r="BD50" t="str">
            <v>D</v>
          </cell>
          <cell r="BE50" t="str">
            <v>D</v>
          </cell>
          <cell r="BF50" t="str">
            <v>F</v>
          </cell>
          <cell r="BG50" t="str">
            <v>F</v>
          </cell>
          <cell r="BH50" t="str">
            <v>D</v>
          </cell>
          <cell r="BI50" t="str">
            <v>N</v>
          </cell>
          <cell r="BK50" t="str">
            <v>NO</v>
          </cell>
          <cell r="BL50" t="str">
            <v>03</v>
          </cell>
          <cell r="BM50">
            <v>86.094669999999994</v>
          </cell>
          <cell r="BN50">
            <v>98.224850000000004</v>
          </cell>
          <cell r="BO50">
            <v>5</v>
          </cell>
          <cell r="BP50" t="str">
            <v>YES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G9-12 Formula"/>
      <sheetName val="2011-12 Participation"/>
      <sheetName val="Points"/>
      <sheetName val="Original"/>
      <sheetName val="Grade09 FTE"/>
      <sheetName val="Grade10 FTE"/>
      <sheetName val="Grade11 FTE"/>
      <sheetName val="Grade12 FTE"/>
    </sheetNames>
    <sheetDataSet>
      <sheetData sheetId="0"/>
      <sheetData sheetId="1"/>
      <sheetData sheetId="2">
        <row r="2">
          <cell r="B2">
            <v>1</v>
          </cell>
        </row>
        <row r="3">
          <cell r="B3">
            <v>1.1000000000000001</v>
          </cell>
        </row>
        <row r="4">
          <cell r="B4">
            <v>1.2</v>
          </cell>
        </row>
        <row r="5">
          <cell r="B5">
            <v>1.3</v>
          </cell>
        </row>
        <row r="6">
          <cell r="B6">
            <v>1.4</v>
          </cell>
        </row>
        <row r="7">
          <cell r="B7">
            <v>1.5</v>
          </cell>
        </row>
        <row r="8">
          <cell r="B8">
            <v>1.6</v>
          </cell>
        </row>
        <row r="9">
          <cell r="B9">
            <v>1.7</v>
          </cell>
        </row>
        <row r="10">
          <cell r="B10">
            <v>1.8</v>
          </cell>
        </row>
        <row r="11">
          <cell r="B11">
            <v>1.9</v>
          </cell>
        </row>
        <row r="12">
          <cell r="B12">
            <v>2</v>
          </cell>
        </row>
        <row r="13">
          <cell r="B13">
            <v>2.1</v>
          </cell>
        </row>
        <row r="14">
          <cell r="B14">
            <v>2.2000000000000002</v>
          </cell>
        </row>
        <row r="15">
          <cell r="B15">
            <v>2.2999999999999998</v>
          </cell>
        </row>
        <row r="16">
          <cell r="B16">
            <v>2.4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YP REPORT2"/>
      <sheetName val="AYP REPORT"/>
      <sheetName val="Update Info"/>
      <sheetName val="AYP10"/>
      <sheetName val="AYP09"/>
      <sheetName val="AYP08"/>
      <sheetName val="AYP07"/>
      <sheetName val="AYP06"/>
      <sheetName val="AYP05"/>
      <sheetName val="CODE"/>
      <sheetName val="Schoo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School Name</v>
          </cell>
        </row>
        <row r="2">
          <cell r="B2" t="str">
            <v>A CHILD'S JOURNEY CHAR</v>
          </cell>
        </row>
        <row r="3">
          <cell r="B3" t="str">
            <v>ACADEMY FOR COMMUNITY</v>
          </cell>
        </row>
        <row r="4">
          <cell r="B4" t="str">
            <v>ACADEMY OF ARTS &amp; MIND</v>
          </cell>
        </row>
        <row r="5">
          <cell r="B5" t="str">
            <v>ADA MERRITT K-8 CENTER</v>
          </cell>
        </row>
        <row r="6">
          <cell r="B6" t="str">
            <v>AIR BASE EL.</v>
          </cell>
        </row>
        <row r="7">
          <cell r="B7" t="str">
            <v>ALLAPATTAH MIDDLE SCH.</v>
          </cell>
        </row>
        <row r="8">
          <cell r="B8" t="str">
            <v>AMELIA EARHART EL.</v>
          </cell>
        </row>
        <row r="9">
          <cell r="B9" t="str">
            <v>AMERICAN SENIOR HIGH</v>
          </cell>
        </row>
        <row r="10">
          <cell r="B10" t="str">
            <v xml:space="preserve">ANDOVER MIDDLE </v>
          </cell>
        </row>
        <row r="11">
          <cell r="B11" t="str">
            <v>ARCH CREEK</v>
          </cell>
        </row>
        <row r="12">
          <cell r="B12" t="str">
            <v>ARCHIMEDEAN ACADEMY</v>
          </cell>
        </row>
        <row r="13">
          <cell r="B13" t="str">
            <v>ARCHIMEDEAN MIDDLE CONSERVATORY</v>
          </cell>
        </row>
        <row r="14">
          <cell r="B14" t="str">
            <v>ARCHIMEDEAN UPPER CONSERVATORY</v>
          </cell>
        </row>
        <row r="15">
          <cell r="B15" t="str">
            <v>ARCOLA LAKE EL.</v>
          </cell>
        </row>
        <row r="16">
          <cell r="B16" t="str">
            <v>ARVIDA MIDDLE SCHOOL</v>
          </cell>
        </row>
        <row r="17">
          <cell r="B17" t="str">
            <v>ASPIRA E.M. DE HOSTOS YOUTH LEADERSHIP CHARTER SCHOOL</v>
          </cell>
        </row>
        <row r="18">
          <cell r="B18" t="str">
            <v>ASPIRA SOUTH YOUTH LEADERSHIP CHARTER SCHOOL</v>
          </cell>
        </row>
        <row r="19">
          <cell r="B19" t="str">
            <v>ASPIRA YOUTH LEADERSHIP CHARTER SCHOOL</v>
          </cell>
        </row>
        <row r="20">
          <cell r="B20" t="str">
            <v>AUBURNDALE EL.</v>
          </cell>
        </row>
        <row r="21">
          <cell r="B21" t="str">
            <v>AVENTURA CITY OF EXC.</v>
          </cell>
        </row>
        <row r="22">
          <cell r="B22" t="str">
            <v>AVENTURA WATERWAYS K-8 CENTER</v>
          </cell>
        </row>
        <row r="23">
          <cell r="B23" t="str">
            <v>AVOCADO EL.</v>
          </cell>
        </row>
        <row r="24">
          <cell r="B24" t="str">
            <v>BALERE LANGUAGE ACADEMY</v>
          </cell>
        </row>
        <row r="25">
          <cell r="B25" t="str">
            <v>BANYAN EL.</v>
          </cell>
        </row>
        <row r="26">
          <cell r="B26" t="str">
            <v>BARBARA GOLEMAN SENIOR</v>
          </cell>
        </row>
        <row r="27">
          <cell r="B27" t="str">
            <v>BARBARA J. HAWKINS EL.</v>
          </cell>
        </row>
        <row r="28">
          <cell r="B28" t="str">
            <v>BEL-AIRE EL.</v>
          </cell>
        </row>
        <row r="29">
          <cell r="B29" t="str">
            <v>BEN SHEPPARD EL.</v>
          </cell>
        </row>
        <row r="30">
          <cell r="B30" t="str">
            <v>BENJAMIN FRANKLIN EL.</v>
          </cell>
        </row>
        <row r="31">
          <cell r="B31" t="str">
            <v>BENT TREE EL.</v>
          </cell>
        </row>
        <row r="32">
          <cell r="B32" t="str">
            <v>BISCAYNE EL.</v>
          </cell>
        </row>
        <row r="33">
          <cell r="B33" t="str">
            <v>BISCAYNE GARDENS EL.</v>
          </cell>
        </row>
        <row r="34">
          <cell r="B34" t="str">
            <v>BLUE LAKES EL.</v>
          </cell>
        </row>
        <row r="35">
          <cell r="B35" t="str">
            <v>BOB GRAHAM ED. CENTER</v>
          </cell>
        </row>
        <row r="36">
          <cell r="B36" t="str">
            <v>BOOKER T. WASHINGTON SENIOR HIGH</v>
          </cell>
        </row>
        <row r="37">
          <cell r="B37" t="str">
            <v>BOWMAN FOSTER ASHE EL.</v>
          </cell>
        </row>
        <row r="38">
          <cell r="B38" t="str">
            <v>BOYSTOWN</v>
          </cell>
        </row>
        <row r="39">
          <cell r="B39" t="str">
            <v>BRENTWOOD EL.</v>
          </cell>
        </row>
        <row r="40">
          <cell r="B40" t="str">
            <v>BROADMOOR EL.</v>
          </cell>
        </row>
        <row r="41">
          <cell r="B41" t="str">
            <v>BROWNSVILLE MIDDLE SCH</v>
          </cell>
        </row>
        <row r="42">
          <cell r="B42" t="str">
            <v>BUNCHE PARK EL.</v>
          </cell>
        </row>
        <row r="43">
          <cell r="B43" t="str">
            <v>C.O.P.E. NORTH ALT. ED</v>
          </cell>
        </row>
        <row r="44">
          <cell r="B44" t="str">
            <v>CALUSA EL.</v>
          </cell>
        </row>
        <row r="45">
          <cell r="B45" t="str">
            <v>CAMPBELL DRIVE EL.</v>
          </cell>
        </row>
        <row r="46">
          <cell r="B46" t="str">
            <v>CAMPBELL DRIVE MIDDLE</v>
          </cell>
        </row>
        <row r="47">
          <cell r="B47" t="str">
            <v>CARIBBEAN EL.</v>
          </cell>
        </row>
        <row r="48">
          <cell r="B48" t="str">
            <v>CAROL CITY EL.</v>
          </cell>
        </row>
        <row r="49">
          <cell r="B49" t="str">
            <v>CAROL CITY MIDDLE SCH.</v>
          </cell>
        </row>
        <row r="50">
          <cell r="B50" t="str">
            <v>CARRIE MEEK/WESTVIEW E.</v>
          </cell>
        </row>
        <row r="51">
          <cell r="B51" t="str">
            <v>CENTENNIAL MIDDLE SCH.</v>
          </cell>
        </row>
        <row r="52">
          <cell r="B52" t="str">
            <v>CHARLES D. WYCHE, JR.</v>
          </cell>
        </row>
        <row r="53">
          <cell r="B53" t="str">
            <v>CHARLES R. DREW EL.</v>
          </cell>
        </row>
        <row r="54">
          <cell r="B54" t="str">
            <v>CHARLES R. DREW MIDDLE</v>
          </cell>
        </row>
        <row r="55">
          <cell r="B55" t="str">
            <v>CHARLES R. HADLEY EL.</v>
          </cell>
        </row>
        <row r="56">
          <cell r="B56" t="str">
            <v>CHARTER ON THE BEACH MI</v>
          </cell>
        </row>
        <row r="57">
          <cell r="B57" t="str">
            <v>CHRISTINA M. EVE EL.</v>
          </cell>
        </row>
        <row r="58">
          <cell r="B58" t="str">
            <v>CITRUS GROVE EL.</v>
          </cell>
        </row>
        <row r="59">
          <cell r="B59" t="str">
            <v>CITRUS GROVE MIDDLE SC</v>
          </cell>
        </row>
        <row r="60">
          <cell r="B60" t="str">
            <v>CITRUS HEALTH LOU PANCI</v>
          </cell>
        </row>
        <row r="61">
          <cell r="B61" t="str">
            <v>CITRUS HEALTH SIPP</v>
          </cell>
        </row>
        <row r="62">
          <cell r="B62" t="str">
            <v>CITY OF HIALEAH EDUCATION AC</v>
          </cell>
        </row>
        <row r="63">
          <cell r="B63" t="str">
            <v>CLAUDE PEPPER EL.</v>
          </cell>
        </row>
        <row r="64">
          <cell r="B64" t="str">
            <v>COCONUT GROVE EL.</v>
          </cell>
        </row>
        <row r="65">
          <cell r="B65" t="str">
            <v>COCONUT PALM K-8 CENTER</v>
          </cell>
        </row>
        <row r="66">
          <cell r="B66" t="str">
            <v>COLONIAL DRIVE EL.</v>
          </cell>
        </row>
        <row r="67">
          <cell r="B67" t="str">
            <v>COMSTOCK EL.</v>
          </cell>
        </row>
        <row r="68">
          <cell r="B68" t="str">
            <v>COOPERATIVE CHARTER SC</v>
          </cell>
        </row>
        <row r="69">
          <cell r="B69" t="str">
            <v>CORAL GABLES EL.</v>
          </cell>
        </row>
        <row r="70">
          <cell r="B70" t="str">
            <v>CORAL GABLES SENIOR HI</v>
          </cell>
        </row>
        <row r="71">
          <cell r="B71" t="str">
            <v>CORAL PARK EL.</v>
          </cell>
        </row>
        <row r="72">
          <cell r="B72" t="str">
            <v>CORAL REEF EL.</v>
          </cell>
        </row>
        <row r="73">
          <cell r="B73" t="str">
            <v>CORAL REEF MONT. ACAD.</v>
          </cell>
        </row>
        <row r="74">
          <cell r="B74" t="str">
            <v>CORAL REEF SENIOR HIGH</v>
          </cell>
        </row>
        <row r="75">
          <cell r="B75" t="str">
            <v>CORAL TERRACE EL.</v>
          </cell>
        </row>
        <row r="76">
          <cell r="B76" t="str">
            <v>CORAL WAY K-8 CENTER</v>
          </cell>
        </row>
        <row r="77">
          <cell r="B77" t="str">
            <v>CORPORATE ACADEMY NORTH</v>
          </cell>
        </row>
        <row r="78">
          <cell r="B78" t="str">
            <v>CORPORATE ACADEMY SOUTH</v>
          </cell>
        </row>
        <row r="79">
          <cell r="B79" t="str">
            <v>COUNTRY CLUB MIDDLE SCH</v>
          </cell>
        </row>
        <row r="80">
          <cell r="B80" t="str">
            <v>CRESTVIEW EL.</v>
          </cell>
        </row>
        <row r="81">
          <cell r="B81" t="str">
            <v>CUTLER RIDGE EL.</v>
          </cell>
        </row>
        <row r="82">
          <cell r="B82" t="str">
            <v>CUTLER RIDGE MIDDLE SC</v>
          </cell>
        </row>
        <row r="83">
          <cell r="B83" t="str">
            <v>CYPRESS EL.</v>
          </cell>
        </row>
        <row r="84">
          <cell r="B84" t="str">
            <v>D.A. DORSEY EDUCATIONAL CENTER</v>
          </cell>
        </row>
        <row r="85">
          <cell r="B85" t="str">
            <v>DANTE B. FASCELL EL.</v>
          </cell>
        </row>
        <row r="86">
          <cell r="B86" t="str">
            <v>DAVID FAIRCHILD EL.</v>
          </cell>
        </row>
        <row r="87">
          <cell r="B87" t="str">
            <v>DAVID LAWRENCE JR. K-8</v>
          </cell>
        </row>
        <row r="88">
          <cell r="B88" t="str">
            <v>DESIGN &amp; ARCHITECTURE</v>
          </cell>
        </row>
        <row r="89">
          <cell r="B89" t="str">
            <v>DEVON AIRE K-8 CENTER</v>
          </cell>
        </row>
        <row r="90">
          <cell r="B90" t="str">
            <v>DISTRICT</v>
          </cell>
        </row>
        <row r="91">
          <cell r="B91" t="str">
            <v>DORAL ACADEMY</v>
          </cell>
        </row>
        <row r="92">
          <cell r="B92" t="str">
            <v>DORAL ACADEMY CHRT. MI</v>
          </cell>
        </row>
        <row r="93">
          <cell r="B93" t="str">
            <v>DORAL ACADEMY HIGH SCH</v>
          </cell>
        </row>
        <row r="94">
          <cell r="B94" t="str">
            <v>DORAL MIDDLE SCHOOL</v>
          </cell>
        </row>
        <row r="95">
          <cell r="B95" t="str">
            <v>DORAL PERF. ARTS &amp; ENTE</v>
          </cell>
        </row>
        <row r="96">
          <cell r="B96" t="str">
            <v>DOROTHY M. WALLACE C.C</v>
          </cell>
        </row>
        <row r="97">
          <cell r="B97" t="str">
            <v>DOWNTOWN MIAMI CHARTER</v>
          </cell>
        </row>
        <row r="98">
          <cell r="B98" t="str">
            <v>DR. CARLOS J. FINLAY</v>
          </cell>
        </row>
        <row r="99">
          <cell r="B99" t="str">
            <v>DR. EDWARD L. WHIGHAM</v>
          </cell>
        </row>
        <row r="100">
          <cell r="B100" t="str">
            <v>DR. GILBERT L. PORTER</v>
          </cell>
        </row>
        <row r="101">
          <cell r="B101" t="str">
            <v>DR. H. MACK/W. LITTLE</v>
          </cell>
        </row>
        <row r="102">
          <cell r="B102" t="str">
            <v>DR. MAUEL C.BARREIRO EL.</v>
          </cell>
        </row>
        <row r="103">
          <cell r="B103" t="str">
            <v>DR. MICHAEL M. KROP SR</v>
          </cell>
        </row>
        <row r="104">
          <cell r="B104" t="str">
            <v>DR. ROBERT B. INGRAM EL.</v>
          </cell>
        </row>
        <row r="105">
          <cell r="B105" t="str">
            <v>DR. ROLANDO ESPINOSA K-8 CENTER</v>
          </cell>
        </row>
        <row r="106">
          <cell r="B106" t="str">
            <v>DR. WILLIAM A. CHAPMAN</v>
          </cell>
        </row>
        <row r="107">
          <cell r="B107" t="str">
            <v>DRS. CHAR. SCH. OF M S H</v>
          </cell>
        </row>
        <row r="108">
          <cell r="B108" t="str">
            <v>E. F. BECKFORD/RICHMOND</v>
          </cell>
        </row>
        <row r="109">
          <cell r="B109" t="str">
            <v>E. W. F. STIRRUP EL.</v>
          </cell>
        </row>
        <row r="110">
          <cell r="B110" t="str">
            <v>EARLINGTON HEIGHTS EL.</v>
          </cell>
        </row>
        <row r="111">
          <cell r="B111" t="str">
            <v>EARLY BEGINNINGS ACD-C</v>
          </cell>
        </row>
        <row r="112">
          <cell r="B112" t="str">
            <v>ED. ALT. OUTREACH PRGM</v>
          </cell>
        </row>
        <row r="113">
          <cell r="B113" t="str">
            <v>ED. ALT. OUTREACH-DJJ</v>
          </cell>
        </row>
        <row r="114">
          <cell r="B114" t="str">
            <v>EDISON PARK EL.</v>
          </cell>
        </row>
        <row r="115">
          <cell r="B115" t="str">
            <v>EMERSON EL.</v>
          </cell>
        </row>
        <row r="116">
          <cell r="B116" t="str">
            <v>ENEIDA MASSAS HARTNER</v>
          </cell>
        </row>
        <row r="117">
          <cell r="B117" t="str">
            <v>ENGLISH CENTER</v>
          </cell>
        </row>
        <row r="118">
          <cell r="B118" t="str">
            <v>ERNEST R. GRAHAM EL.</v>
          </cell>
        </row>
        <row r="119">
          <cell r="B119" t="str">
            <v>ETHEL KOGER BECKHAM</v>
          </cell>
        </row>
        <row r="120">
          <cell r="B120" t="str">
            <v>EUGENIA B. THOMAS K-8</v>
          </cell>
        </row>
        <row r="121">
          <cell r="B121" t="str">
            <v>EVERGLADES K-8 CENTER</v>
          </cell>
        </row>
        <row r="122">
          <cell r="B122" t="str">
            <v>EXCEL ACADEMY CHARTER</v>
          </cell>
        </row>
        <row r="123">
          <cell r="B123" t="str">
            <v>EXCEL ACADEMY MIDDLE CH</v>
          </cell>
        </row>
        <row r="124">
          <cell r="B124" t="str">
            <v>EXCELSIOR LANGUAGE ACADEMY O</v>
          </cell>
        </row>
        <row r="125">
          <cell r="B125" t="str">
            <v>FAIRLAWN EL.</v>
          </cell>
        </row>
        <row r="126">
          <cell r="B126" t="str">
            <v>FELIX VARELA SENIOR HI</v>
          </cell>
        </row>
        <row r="127">
          <cell r="B127" t="str">
            <v>FIENBERG/FISHER K-8</v>
          </cell>
        </row>
        <row r="128">
          <cell r="B128" t="str">
            <v>FL. INT'L ACADEMY</v>
          </cell>
        </row>
        <row r="129">
          <cell r="B129" t="str">
            <v>FLAGAMI EL.</v>
          </cell>
        </row>
        <row r="130">
          <cell r="B130" t="str">
            <v>FLAMINGO EL.</v>
          </cell>
        </row>
        <row r="131">
          <cell r="B131" t="str">
            <v>FLORIDA CITY EL.</v>
          </cell>
        </row>
        <row r="132">
          <cell r="B132" t="str">
            <v>FRANCES S. TUCKER EL.</v>
          </cell>
        </row>
        <row r="133">
          <cell r="B133" t="str">
            <v>FRANK C. MARTIN K-8 CN</v>
          </cell>
        </row>
        <row r="134">
          <cell r="B134" t="str">
            <v>FREDERICK DOUGLASS EL.</v>
          </cell>
        </row>
        <row r="135">
          <cell r="B135" t="str">
            <v>FULFORD EL.</v>
          </cell>
        </row>
        <row r="136">
          <cell r="B136" t="str">
            <v>G. HOLMES BRADDOCK SR</v>
          </cell>
        </row>
        <row r="137">
          <cell r="B137" t="str">
            <v>G.K. EDELMAN/SABAL PALM</v>
          </cell>
        </row>
        <row r="138">
          <cell r="B138" t="str">
            <v>GEORGE T BAKER AVIATION SCHOOL</v>
          </cell>
        </row>
        <row r="139">
          <cell r="B139" t="str">
            <v>GEORGE W. CARVER EL.</v>
          </cell>
        </row>
        <row r="140">
          <cell r="B140" t="str">
            <v>GEORGE W. CARVER MID.</v>
          </cell>
        </row>
        <row r="141">
          <cell r="B141" t="str">
            <v>GIBSON CHARTER SCHOOL</v>
          </cell>
        </row>
        <row r="142">
          <cell r="B142" t="str">
            <v>GLADES MIDDLE SCHOOL</v>
          </cell>
        </row>
        <row r="143">
          <cell r="B143" t="str">
            <v>GLORIA FLOYD EL.</v>
          </cell>
        </row>
        <row r="144">
          <cell r="B144" t="str">
            <v>GOLDEN GLADES EL.</v>
          </cell>
        </row>
        <row r="145">
          <cell r="B145" t="str">
            <v>GOULDS ELEMENTARY SCH</v>
          </cell>
        </row>
        <row r="146">
          <cell r="B146" t="str">
            <v>GRATIGNY ELEM</v>
          </cell>
        </row>
        <row r="147">
          <cell r="B147" t="str">
            <v>GREENGLADE ELEM</v>
          </cell>
        </row>
        <row r="148">
          <cell r="B148" t="str">
            <v>GREYNOLDS PARK EL.</v>
          </cell>
        </row>
        <row r="149">
          <cell r="B149" t="str">
            <v>GULFSTREAM EL.</v>
          </cell>
        </row>
        <row r="150">
          <cell r="B150" t="str">
            <v>H. M. FLAGLER EL.</v>
          </cell>
        </row>
        <row r="151">
          <cell r="B151" t="str">
            <v>HAMMOCKS MIDDLE SCHOOL</v>
          </cell>
        </row>
        <row r="152">
          <cell r="B152" t="str">
            <v>HENRY E. S. REEVES EL.</v>
          </cell>
        </row>
        <row r="153">
          <cell r="B153" t="str">
            <v>HENRY H. FILER MIDDLE</v>
          </cell>
        </row>
        <row r="154">
          <cell r="B154" t="str">
            <v>HENRY S. WEST LAB.</v>
          </cell>
        </row>
        <row r="155">
          <cell r="B155" t="str">
            <v>HERBERT A. AMMONS MID.</v>
          </cell>
        </row>
        <row r="156">
          <cell r="B156" t="str">
            <v>HERES HELP</v>
          </cell>
        </row>
        <row r="157">
          <cell r="B157" t="str">
            <v>HIALEAH EL.</v>
          </cell>
        </row>
        <row r="158">
          <cell r="B158" t="str">
            <v>HIALEAH GARDENS EL.</v>
          </cell>
        </row>
        <row r="159">
          <cell r="B159" t="str">
            <v>HIALEAH GARDENS MIDDLE</v>
          </cell>
        </row>
        <row r="160">
          <cell r="B160" t="str">
            <v>HIALEAH GARDENS SENIOR HIGH</v>
          </cell>
        </row>
        <row r="161">
          <cell r="B161" t="str">
            <v>HIALEAH INSTITUTE</v>
          </cell>
        </row>
        <row r="162">
          <cell r="B162" t="str">
            <v>HIALEAH MIDDLE SCHOOL</v>
          </cell>
        </row>
        <row r="163">
          <cell r="B163" t="str">
            <v>HIALEAH SENIOR HIGH SC</v>
          </cell>
        </row>
        <row r="164">
          <cell r="B164" t="str">
            <v>HIALEAH-MIAMI LAKES SR</v>
          </cell>
        </row>
        <row r="165">
          <cell r="B165" t="str">
            <v>HIBISCUS EL.</v>
          </cell>
        </row>
        <row r="166">
          <cell r="B166" t="str">
            <v>HIGHLAND OAKS MIDDLE</v>
          </cell>
        </row>
        <row r="167">
          <cell r="B167" t="str">
            <v>HIGHLAND PARK SIPPSART</v>
          </cell>
        </row>
        <row r="168">
          <cell r="B168" t="str">
            <v>HIGHWAY TO SUCCESS SCH</v>
          </cell>
        </row>
        <row r="169">
          <cell r="B169" t="str">
            <v>HOLMES ELEMENTARY</v>
          </cell>
        </row>
        <row r="170">
          <cell r="B170" t="str">
            <v>HOMESTEAD MIDDLE SCHOOL</v>
          </cell>
        </row>
        <row r="171">
          <cell r="B171" t="str">
            <v>HOMESTEAD SENIOR HIGH</v>
          </cell>
        </row>
        <row r="172">
          <cell r="B172" t="str">
            <v>HORACE MANN MIDDLE SCH</v>
          </cell>
        </row>
        <row r="173">
          <cell r="B173" t="str">
            <v>HOWARD A.DOOLIN MIDDLE</v>
          </cell>
        </row>
        <row r="174">
          <cell r="B174" t="str">
            <v>HOWARD D. MCMILLAN MID</v>
          </cell>
        </row>
        <row r="175">
          <cell r="B175" t="str">
            <v>HOWARD DRIVE EL.</v>
          </cell>
        </row>
        <row r="176">
          <cell r="B176" t="str">
            <v>HUBERT O. SIBLEY EL.</v>
          </cell>
        </row>
        <row r="177">
          <cell r="B177" t="str">
            <v>INSTR. SYSTEMWIDE SPC.</v>
          </cell>
        </row>
        <row r="178">
          <cell r="B178" t="str">
            <v>INT'L STUDIES CHAR. HIGH</v>
          </cell>
        </row>
        <row r="179">
          <cell r="B179" t="str">
            <v>IRVING &amp; BEATR PESKOE</v>
          </cell>
        </row>
        <row r="180">
          <cell r="B180" t="str">
            <v>J.R.E. LEE OPP. SCHOOL</v>
          </cell>
        </row>
        <row r="181">
          <cell r="B181" t="str">
            <v>JACK D. GORDON EL.</v>
          </cell>
        </row>
        <row r="182">
          <cell r="B182" t="str">
            <v>JAMES H. BRIGHT EL.</v>
          </cell>
        </row>
        <row r="183">
          <cell r="B183" t="str">
            <v>JAMES W. JOHNSON EL.</v>
          </cell>
        </row>
        <row r="184">
          <cell r="B184" t="str">
            <v>JAN MANN OPPORTUNITY</v>
          </cell>
        </row>
        <row r="185">
          <cell r="B185" t="str">
            <v>JANE S. ROBERTS K-8 CN</v>
          </cell>
        </row>
        <row r="186">
          <cell r="B186" t="str">
            <v>JOE HALL ELEMENTARY</v>
          </cell>
        </row>
        <row r="187">
          <cell r="B187" t="str">
            <v>JOELLA GOOD ELEMENTARY</v>
          </cell>
        </row>
        <row r="188">
          <cell r="B188" t="str">
            <v>JOHN A. FERGUSON SENIO</v>
          </cell>
        </row>
        <row r="189">
          <cell r="B189" t="str">
            <v>JOHN F. KENNEDY MIDDLE</v>
          </cell>
        </row>
        <row r="190">
          <cell r="B190" t="str">
            <v>JOHN G. DUPUIS EL.</v>
          </cell>
        </row>
        <row r="191">
          <cell r="B191" t="str">
            <v>JOHN I. SMITH EL.</v>
          </cell>
        </row>
        <row r="192">
          <cell r="B192" t="str">
            <v>JORGE MAS CANOSA MIDDLE</v>
          </cell>
        </row>
        <row r="193">
          <cell r="B193" t="str">
            <v>JOSE DE DIEGO MIDDLE</v>
          </cell>
        </row>
        <row r="194">
          <cell r="B194" t="str">
            <v>JOSE MARTI MIDDLE SCH.</v>
          </cell>
        </row>
        <row r="195">
          <cell r="B195" t="str">
            <v>JUVENILE JUSTICE CNTR</v>
          </cell>
        </row>
        <row r="196">
          <cell r="B196" t="str">
            <v>KELSEY L. PHARR EL.</v>
          </cell>
        </row>
        <row r="197">
          <cell r="B197" t="str">
            <v>KENDALE EL.</v>
          </cell>
        </row>
        <row r="198">
          <cell r="B198" t="str">
            <v>KENDALE LAKES EL.</v>
          </cell>
        </row>
        <row r="199">
          <cell r="B199" t="str">
            <v>KENSINGTON PARK EL.</v>
          </cell>
        </row>
        <row r="200">
          <cell r="B200" t="str">
            <v>KENWOOD K-8 CENTER</v>
          </cell>
        </row>
        <row r="201">
          <cell r="B201" t="str">
            <v>KEY BISCAYNE K-8 CNTR</v>
          </cell>
        </row>
        <row r="202">
          <cell r="B202" t="str">
            <v>KEYS GATE CHARTER SCH.</v>
          </cell>
        </row>
        <row r="203">
          <cell r="B203" t="str">
            <v>KINLOCH PARK EL.</v>
          </cell>
        </row>
        <row r="204">
          <cell r="B204" t="str">
            <v>KINLOCH PARK MIDDLE SC</v>
          </cell>
        </row>
        <row r="205">
          <cell r="B205" t="str">
            <v>LAKE STEVENS EL.</v>
          </cell>
        </row>
        <row r="206">
          <cell r="B206" t="str">
            <v>LAKE STEVENS MIDDLE SC</v>
          </cell>
        </row>
        <row r="207">
          <cell r="B207" t="str">
            <v>LAKEVIEW EL.</v>
          </cell>
        </row>
        <row r="208">
          <cell r="B208" t="str">
            <v>LAMAR LOUISE CURRY MID.</v>
          </cell>
        </row>
        <row r="209">
          <cell r="B209" t="str">
            <v>LAURA C. SAUNDERS</v>
          </cell>
        </row>
        <row r="210">
          <cell r="B210" t="str">
            <v>LAWRENCE ACADEMY</v>
          </cell>
        </row>
        <row r="211">
          <cell r="B211" t="str">
            <v>LAWRENCE ACD. SR. HIGH</v>
          </cell>
        </row>
        <row r="212">
          <cell r="B212" t="str">
            <v>LAWTON CHILES MIDDLE</v>
          </cell>
        </row>
        <row r="213">
          <cell r="B213" t="str">
            <v>LEEWOOD EL.</v>
          </cell>
        </row>
        <row r="214">
          <cell r="B214" t="str">
            <v>LEISURE CITY K-8 CNTR</v>
          </cell>
        </row>
        <row r="215">
          <cell r="B215" t="str">
            <v>LENORA BRAYNON SMITH</v>
          </cell>
        </row>
        <row r="216">
          <cell r="B216" t="str">
            <v>LIBERTY CITY CHARTER</v>
          </cell>
        </row>
        <row r="217">
          <cell r="B217" t="str">
            <v>LIBERTY CITY EL.</v>
          </cell>
        </row>
        <row r="218">
          <cell r="B218" t="str">
            <v>LIFE SKILLS CNTR LIBERTY</v>
          </cell>
        </row>
        <row r="219">
          <cell r="B219" t="str">
            <v>LIFE SKILLS CNTR MIAMI</v>
          </cell>
        </row>
        <row r="220">
          <cell r="B220" t="str">
            <v>LIFE SKILLS CNTR OPA-LA</v>
          </cell>
        </row>
        <row r="221">
          <cell r="B221" t="str">
            <v>LILLIE C. EVANS EL.</v>
          </cell>
        </row>
        <row r="222">
          <cell r="B222" t="str">
            <v>LINDA LENTIN K-8 CNTR</v>
          </cell>
        </row>
        <row r="223">
          <cell r="B223" t="str">
            <v xml:space="preserve">LINDSEY HOPKINS TECH </v>
          </cell>
        </row>
        <row r="224">
          <cell r="B224" t="str">
            <v>LITTLE HAVANA INSTITUTE</v>
          </cell>
        </row>
        <row r="225">
          <cell r="B225" t="str">
            <v>LITTLE RIVER EL.</v>
          </cell>
        </row>
        <row r="226">
          <cell r="B226" t="str">
            <v>LORAH PARK EL.</v>
          </cell>
        </row>
        <row r="227">
          <cell r="B227" t="str">
            <v>LUDLAM EL.</v>
          </cell>
        </row>
        <row r="228">
          <cell r="B228" t="str">
            <v>MADIE IVES ELEMENTARY</v>
          </cell>
        </row>
        <row r="229">
          <cell r="B229" t="str">
            <v>MADISON MIDDLE SCHOOL</v>
          </cell>
        </row>
        <row r="230">
          <cell r="B230" t="str">
            <v>MAE M. WALTERS EL.</v>
          </cell>
        </row>
        <row r="231">
          <cell r="B231" t="str">
            <v>MANDARIN LAKES K-8 CENTER</v>
          </cell>
        </row>
        <row r="232">
          <cell r="B232" t="str">
            <v>MARCUS A. MILAM K-8 CN</v>
          </cell>
        </row>
        <row r="233">
          <cell r="B233" t="str">
            <v>MARJORY S. DOUGLAS EL.</v>
          </cell>
        </row>
        <row r="234">
          <cell r="B234" t="str">
            <v>MARTIN LUTHER KING EL.</v>
          </cell>
        </row>
        <row r="235">
          <cell r="B235" t="str">
            <v>MAST ACADEMY</v>
          </cell>
        </row>
        <row r="236">
          <cell r="B236" t="str">
            <v>MATER ACADEMY</v>
          </cell>
        </row>
        <row r="237">
          <cell r="B237" t="str">
            <v>MATER ACADEMY CH. HIGH</v>
          </cell>
        </row>
        <row r="238">
          <cell r="B238" t="str">
            <v>MATER ACADEMY CHRT. MI</v>
          </cell>
        </row>
        <row r="239">
          <cell r="B239" t="str">
            <v>MATER ACADEMY EAST MID.</v>
          </cell>
        </row>
        <row r="240">
          <cell r="B240" t="str">
            <v>MATER ACADEMY HIGH SCHOOL OF INTERNATIONAL STUDIES</v>
          </cell>
        </row>
        <row r="241">
          <cell r="B241" t="str">
            <v>MATER ACADEMY LAKES HI</v>
          </cell>
        </row>
        <row r="242">
          <cell r="B242" t="str">
            <v>MATER ACADEMY LAKES MI</v>
          </cell>
        </row>
        <row r="243">
          <cell r="B243" t="str">
            <v>MATER ACD. EAST CHARTER</v>
          </cell>
        </row>
        <row r="244">
          <cell r="B244" t="str">
            <v>MATER EAST CHARTER SCH.</v>
          </cell>
        </row>
        <row r="245">
          <cell r="B245" t="str">
            <v>MATER GARDENS ACADEMY</v>
          </cell>
        </row>
        <row r="246">
          <cell r="B246" t="str">
            <v>MATER GARDENS ACADEMY MDL</v>
          </cell>
        </row>
        <row r="247">
          <cell r="B247" t="str">
            <v>MATER PERF. ARTS &amp; ENTE</v>
          </cell>
        </row>
        <row r="248">
          <cell r="B248" t="str">
            <v>MAYA ANGELOU EL.</v>
          </cell>
        </row>
        <row r="249">
          <cell r="B249" t="str">
            <v>MAYS COMM. MIDDLE SCH.</v>
          </cell>
        </row>
        <row r="250">
          <cell r="B250" t="str">
            <v>MEADOWLANE EL.</v>
          </cell>
        </row>
        <row r="251">
          <cell r="B251" t="str">
            <v>MELROSE EL.</v>
          </cell>
        </row>
        <row r="252">
          <cell r="B252" t="str">
            <v>MERRICK EDUCATIONAL C.</v>
          </cell>
        </row>
        <row r="253">
          <cell r="B253" t="str">
            <v>MIAMI BEACH SENIOR HIG</v>
          </cell>
        </row>
        <row r="254">
          <cell r="B254" t="str">
            <v>MIAMI BEHAVIORAL HEALTH C JA</v>
          </cell>
        </row>
        <row r="255">
          <cell r="B255" t="str">
            <v>MIAMI BRIDGE NORTH</v>
          </cell>
        </row>
        <row r="256">
          <cell r="B256" t="str">
            <v>MIAMI BRIDGE SOUTH</v>
          </cell>
        </row>
        <row r="257">
          <cell r="B257" t="str">
            <v>MIAMI CAROL CITY SENIOR</v>
          </cell>
        </row>
        <row r="258">
          <cell r="B258" t="str">
            <v>MIAMI CENTRAL SENIOR HI</v>
          </cell>
        </row>
        <row r="259">
          <cell r="B259" t="str">
            <v>MIAMI CHILDREN'S MUS.</v>
          </cell>
        </row>
        <row r="260">
          <cell r="B260" t="str">
            <v>MIAMI COMMUNITY CHAR. MDL</v>
          </cell>
        </row>
        <row r="261">
          <cell r="B261" t="str">
            <v>MIAMI COMMUNITY CHARTER</v>
          </cell>
        </row>
        <row r="262">
          <cell r="B262" t="str">
            <v>MIAMI CORAL PARK SENIOR</v>
          </cell>
        </row>
        <row r="263">
          <cell r="B263" t="str">
            <v>MIAMI D. MACARTHUR NO.</v>
          </cell>
        </row>
        <row r="264">
          <cell r="B264" t="str">
            <v>MIAMI D. MACARTHUR SO</v>
          </cell>
        </row>
        <row r="265">
          <cell r="B265" t="str">
            <v>MIAMI EDISON MIDDLE SC</v>
          </cell>
        </row>
        <row r="266">
          <cell r="B266" t="str">
            <v>MIAMI EDISON SENIOR HI</v>
          </cell>
        </row>
        <row r="267">
          <cell r="B267" t="str">
            <v>MIAMI GARDENS EL.</v>
          </cell>
        </row>
        <row r="268">
          <cell r="B268" t="str">
            <v>MIAMI HEIGHTS EL.</v>
          </cell>
        </row>
        <row r="269">
          <cell r="B269" t="str">
            <v>MIAMI JACKSON SENIOR H</v>
          </cell>
        </row>
        <row r="270">
          <cell r="B270" t="str">
            <v>MIAMI KILLIAN SENIOR H</v>
          </cell>
        </row>
        <row r="271">
          <cell r="B271" t="str">
            <v>MIAMI LAKES ED. CENTER</v>
          </cell>
        </row>
        <row r="272">
          <cell r="B272" t="str">
            <v>MIAMI LAKES K-8 CENTER</v>
          </cell>
        </row>
        <row r="273">
          <cell r="B273" t="str">
            <v>MIAMI LAKES MIDDLE SCH</v>
          </cell>
        </row>
        <row r="274">
          <cell r="B274" t="str">
            <v>MIAMI LAKES TECHNICAL EDUC CTR</v>
          </cell>
        </row>
        <row r="275">
          <cell r="B275" t="str">
            <v>MIAMI NORLAND SENIOR H</v>
          </cell>
        </row>
        <row r="276">
          <cell r="B276" t="str">
            <v>MIAMI NORTHWESTERN SR.</v>
          </cell>
        </row>
        <row r="277">
          <cell r="B277" t="str">
            <v>MIAMI PALMETTO SENIOR</v>
          </cell>
        </row>
        <row r="278">
          <cell r="B278" t="str">
            <v>MIAMI PARK EL.</v>
          </cell>
        </row>
        <row r="279">
          <cell r="B279" t="str">
            <v>MIAMI SENIOR HIGH SCH.</v>
          </cell>
        </row>
        <row r="280">
          <cell r="B280" t="str">
            <v>MIAMI SHORES EL.</v>
          </cell>
        </row>
        <row r="281">
          <cell r="B281" t="str">
            <v>MIAMI SOUTHRIDGE SENIO</v>
          </cell>
        </row>
        <row r="282">
          <cell r="B282" t="str">
            <v>MIAMI SPRINGS EL.</v>
          </cell>
        </row>
        <row r="283">
          <cell r="B283" t="str">
            <v>MIAMI SPRINGS MIDDLE</v>
          </cell>
        </row>
        <row r="284">
          <cell r="B284" t="str">
            <v>MIAMI SPRINGS SENIOR H</v>
          </cell>
        </row>
        <row r="285">
          <cell r="B285" t="str">
            <v>MIAMI SUNSET SENIOR HI</v>
          </cell>
        </row>
        <row r="286">
          <cell r="B286" t="str">
            <v>MIGRANT PROJECT</v>
          </cell>
        </row>
        <row r="287">
          <cell r="B287" t="str">
            <v>MORNINGSIDE EL.</v>
          </cell>
        </row>
        <row r="288">
          <cell r="B288" t="str">
            <v>MYRTLE GROVE EL.</v>
          </cell>
        </row>
        <row r="289">
          <cell r="B289" t="str">
            <v>N. DADE CNTR MOD LANG</v>
          </cell>
        </row>
        <row r="290">
          <cell r="B290" t="str">
            <v>NATHAN B. YOUNG EL.</v>
          </cell>
        </row>
        <row r="291">
          <cell r="B291" t="str">
            <v>NATURAL BRIDGE EL.</v>
          </cell>
        </row>
        <row r="292">
          <cell r="B292" t="str">
            <v>NAUTILUS MIDDLE SCHOOL</v>
          </cell>
        </row>
        <row r="293">
          <cell r="B293" t="str">
            <v>NEVA KING COOPER ED. C</v>
          </cell>
        </row>
        <row r="294">
          <cell r="B294" t="str">
            <v>NEW WORLD SCHOOL ARTS</v>
          </cell>
        </row>
        <row r="295">
          <cell r="B295" t="str">
            <v>NORLAND EL.</v>
          </cell>
        </row>
        <row r="296">
          <cell r="B296" t="str">
            <v>NORLAND MIDDLE SCHOOL</v>
          </cell>
        </row>
        <row r="297">
          <cell r="B297" t="str">
            <v>NORMA BUTLER BOSSARD E</v>
          </cell>
        </row>
        <row r="298">
          <cell r="B298" t="str">
            <v>NORTH BEACH EL.</v>
          </cell>
        </row>
        <row r="299">
          <cell r="B299" t="str">
            <v>NORTH COUNTY EL.</v>
          </cell>
        </row>
        <row r="300">
          <cell r="B300" t="str">
            <v>NORTH DADE MIDDLE SCH.</v>
          </cell>
        </row>
        <row r="301">
          <cell r="B301" t="str">
            <v>NORTH GLADE EL.</v>
          </cell>
        </row>
        <row r="302">
          <cell r="B302" t="str">
            <v>NORTH HIALEAH EL.</v>
          </cell>
        </row>
        <row r="303">
          <cell r="B303" t="str">
            <v>NORTH MIAMI BEACH SR.</v>
          </cell>
        </row>
        <row r="304">
          <cell r="B304" t="str">
            <v>NORTH MIAMI EL.</v>
          </cell>
        </row>
        <row r="305">
          <cell r="B305" t="str">
            <v>NORTH MIAMI MIDDLE SCH</v>
          </cell>
        </row>
        <row r="306">
          <cell r="B306" t="str">
            <v>NORTH MIAMI SENIOR HIG</v>
          </cell>
        </row>
        <row r="307">
          <cell r="B307" t="str">
            <v>NORTH TWIN LAKES EL.</v>
          </cell>
        </row>
        <row r="308">
          <cell r="B308" t="str">
            <v>NORWOOD EL.</v>
          </cell>
        </row>
        <row r="309">
          <cell r="B309" t="str">
            <v>OAK GROVE EL.</v>
          </cell>
        </row>
        <row r="310">
          <cell r="B310" t="str">
            <v>OJUS EL.</v>
          </cell>
        </row>
        <row r="311">
          <cell r="B311" t="str">
            <v>OLINDA EL.</v>
          </cell>
        </row>
        <row r="312">
          <cell r="B312" t="str">
            <v>OLIVER HOOVER EL.</v>
          </cell>
        </row>
        <row r="313">
          <cell r="B313" t="str">
            <v>OLYMPIA HEIGHTS EL.</v>
          </cell>
        </row>
        <row r="314">
          <cell r="B314" t="str">
            <v>OPEN ARMS</v>
          </cell>
        </row>
        <row r="315">
          <cell r="B315" t="str">
            <v>ORCHARD VILLA EL.</v>
          </cell>
        </row>
        <row r="316">
          <cell r="B316" t="str">
            <v>OXFORD ACADEMY OF MIAMI</v>
          </cell>
        </row>
        <row r="317">
          <cell r="B317" t="str">
            <v>P.K. FL 1ST START 210</v>
          </cell>
        </row>
        <row r="318">
          <cell r="B318" t="str">
            <v>PALM LAKES EL.</v>
          </cell>
        </row>
        <row r="319">
          <cell r="B319" t="str">
            <v>PALM SPRINGS EL.</v>
          </cell>
        </row>
        <row r="320">
          <cell r="B320" t="str">
            <v>PALM SPRINGS MIDDLE SC</v>
          </cell>
        </row>
        <row r="321">
          <cell r="B321" t="str">
            <v>PALM SPRINGS NORTH EL</v>
          </cell>
        </row>
        <row r="322">
          <cell r="B322" t="str">
            <v>PALMETTO EL.</v>
          </cell>
        </row>
        <row r="323">
          <cell r="B323" t="str">
            <v>PALMETTO MIDDLE SCHOOL</v>
          </cell>
        </row>
        <row r="324">
          <cell r="B324" t="str">
            <v>PARKVIEW EL.</v>
          </cell>
        </row>
        <row r="325">
          <cell r="B325" t="str">
            <v>PARKWAY EL.</v>
          </cell>
        </row>
        <row r="326">
          <cell r="B326" t="str">
            <v>PARKWAY MIDDLE COMM SC</v>
          </cell>
        </row>
        <row r="327">
          <cell r="B327" t="str">
            <v>PAUL LAURENCE DUNBAR E</v>
          </cell>
        </row>
        <row r="328">
          <cell r="B328" t="str">
            <v>PAUL W. BELL MIDDLE</v>
          </cell>
        </row>
        <row r="329">
          <cell r="B329" t="str">
            <v>PERRINE EL.</v>
          </cell>
        </row>
        <row r="330">
          <cell r="B330" t="str">
            <v>PHILLIS WHEATLEY EL.</v>
          </cell>
        </row>
        <row r="331">
          <cell r="B331" t="str">
            <v>PHYLLIS R. MILLER EL.</v>
          </cell>
        </row>
        <row r="332">
          <cell r="B332" t="str">
            <v>PINE LAKE EL.</v>
          </cell>
        </row>
        <row r="333">
          <cell r="B333" t="str">
            <v>PINE VILLA EL.</v>
          </cell>
        </row>
        <row r="334">
          <cell r="B334" t="str">
            <v>PINECREST ACAD. CHARTE</v>
          </cell>
        </row>
        <row r="335">
          <cell r="B335" t="str">
            <v>PINECREST ACADEMY (SO.)</v>
          </cell>
        </row>
        <row r="336">
          <cell r="B336" t="str">
            <v>PINECREST EL.</v>
          </cell>
        </row>
        <row r="337">
          <cell r="B337" t="str">
            <v>PINECREST PREP ACADEMY</v>
          </cell>
        </row>
        <row r="338">
          <cell r="B338" t="str">
            <v>PINECREST PREPARATORY ACADEM</v>
          </cell>
        </row>
        <row r="339">
          <cell r="B339" t="str">
            <v>POINCIANA PARK EL.</v>
          </cell>
        </row>
        <row r="340">
          <cell r="B340" t="str">
            <v>PONCE DE LEON MIDDLE</v>
          </cell>
        </row>
        <row r="341">
          <cell r="B341" t="str">
            <v>R. K. BROAD/BAY HARBOR</v>
          </cell>
        </row>
        <row r="342">
          <cell r="B342" t="str">
            <v>RAINBOW PARK EL.</v>
          </cell>
        </row>
        <row r="343">
          <cell r="B343" t="str">
            <v>REDLAND EL.</v>
          </cell>
        </row>
        <row r="344">
          <cell r="B344" t="str">
            <v>REDLAND MIDDLE SCHOOL</v>
          </cell>
        </row>
        <row r="345">
          <cell r="B345" t="str">
            <v>REDONDO EL.</v>
          </cell>
        </row>
        <row r="346">
          <cell r="B346" t="str">
            <v>RENAISSANCE ELM. CHART.</v>
          </cell>
        </row>
        <row r="347">
          <cell r="B347" t="str">
            <v>RENAISSANCE MID. CHART</v>
          </cell>
        </row>
        <row r="348">
          <cell r="B348" t="str">
            <v>RICHARD ALLEN LEADERSHIP ACA</v>
          </cell>
        </row>
        <row r="349">
          <cell r="B349" t="str">
            <v>RICHMOND HEIGHTS MIDDLE</v>
          </cell>
        </row>
        <row r="350">
          <cell r="B350" t="str">
            <v>RICHMOND PERRINE OPTIMIST</v>
          </cell>
        </row>
        <row r="351">
          <cell r="B351" t="str">
            <v>RISE ACADEMY SOUTH DADE CH</v>
          </cell>
        </row>
        <row r="352">
          <cell r="B352" t="str">
            <v>RIVER CITIES COMMUNITY CHART</v>
          </cell>
        </row>
        <row r="353">
          <cell r="B353" t="str">
            <v>RIVERSIDE EL.</v>
          </cell>
        </row>
        <row r="354">
          <cell r="B354" t="str">
            <v>RIVIERA MIDDLE SCHOOL</v>
          </cell>
        </row>
        <row r="355">
          <cell r="B355" t="str">
            <v>ROBERT MORGAN ED. CENTR</v>
          </cell>
        </row>
        <row r="356">
          <cell r="B356" t="str">
            <v>ROBERT RENICK ED. CNTR</v>
          </cell>
        </row>
        <row r="357">
          <cell r="B357" t="str">
            <v>ROBERT RUSSA MOTON EL.</v>
          </cell>
        </row>
        <row r="358">
          <cell r="B358" t="str">
            <v>ROCKWAY EL.</v>
          </cell>
        </row>
        <row r="359">
          <cell r="B359" t="str">
            <v>ROCKWAY MIDDLE SCHOOL</v>
          </cell>
        </row>
        <row r="360">
          <cell r="B360" t="str">
            <v>RONALD W. REAGAN/DORAL</v>
          </cell>
        </row>
        <row r="361">
          <cell r="B361" t="str">
            <v>ROSA PARKS CHR. SCH/FL</v>
          </cell>
        </row>
        <row r="362">
          <cell r="B362" t="str">
            <v>ROYAL GREEN EL.</v>
          </cell>
        </row>
        <row r="363">
          <cell r="B363" t="str">
            <v>ROYAL PALM EL.</v>
          </cell>
        </row>
        <row r="364">
          <cell r="B364" t="str">
            <v>RUBEN DARIO MIDDLE SCH</v>
          </cell>
        </row>
        <row r="365">
          <cell r="B365" t="str">
            <v>RUTH OWENS KRUSE ED. C</v>
          </cell>
        </row>
        <row r="366">
          <cell r="B366" t="str">
            <v>SANDOR WIENER SCH. OF O</v>
          </cell>
        </row>
        <row r="367">
          <cell r="B367" t="str">
            <v>SANDOR WIENER SCH. SO.</v>
          </cell>
        </row>
        <row r="368">
          <cell r="B368" t="str">
            <v>SANTA CLARA EL.</v>
          </cell>
        </row>
        <row r="369">
          <cell r="B369" t="str">
            <v>SCHOOL FOR ADV. ST.WOLF</v>
          </cell>
        </row>
        <row r="370">
          <cell r="B370" t="str">
            <v>SCHOOL FOR ADV. STUDY</v>
          </cell>
        </row>
        <row r="371">
          <cell r="B371" t="str">
            <v>SCHOOL FOR ADV. STUDY - North</v>
          </cell>
        </row>
        <row r="372">
          <cell r="B372" t="str">
            <v>SCHOOL FOR ADV. STUDY - South</v>
          </cell>
        </row>
        <row r="373">
          <cell r="B373" t="str">
            <v>SCHOOL FOR APPLIED TEC</v>
          </cell>
        </row>
        <row r="374">
          <cell r="B374" t="str">
            <v>SCOTT LAKE EL.</v>
          </cell>
        </row>
        <row r="375">
          <cell r="B375" t="str">
            <v>SEMINOLE EL.</v>
          </cell>
        </row>
        <row r="376">
          <cell r="B376" t="str">
            <v>SHADOWLAWN EL.</v>
          </cell>
        </row>
        <row r="377">
          <cell r="B377" t="str">
            <v>SHENANDOAH EL.</v>
          </cell>
        </row>
        <row r="378">
          <cell r="B378" t="str">
            <v>SHENANDOAH MIDDLE SCH.</v>
          </cell>
        </row>
        <row r="379">
          <cell r="B379" t="str">
            <v>SIATECH</v>
          </cell>
        </row>
        <row r="380">
          <cell r="B380" t="str">
            <v>SILVER BLUFF EL.</v>
          </cell>
        </row>
        <row r="381">
          <cell r="B381" t="str">
            <v>SKYWAY EL.</v>
          </cell>
        </row>
        <row r="382">
          <cell r="B382" t="str">
            <v>SNAPPER CREEK EL.</v>
          </cell>
        </row>
        <row r="383">
          <cell r="B383" t="str">
            <v>SOMERSET ACAD. CHRT. MI</v>
          </cell>
        </row>
        <row r="384">
          <cell r="B384" t="str">
            <v>SOMERSET ACADEMY</v>
          </cell>
        </row>
        <row r="385">
          <cell r="B385" t="str">
            <v>SOMERSET ACADEMY CHARTER HIGH</v>
          </cell>
        </row>
        <row r="386">
          <cell r="B386" t="str">
            <v>SOMERSET ACADEMY COUNTRY PA</v>
          </cell>
        </row>
        <row r="387">
          <cell r="B387" t="str">
            <v>SOMERSET ACADEMY MIDDLE SCHO</v>
          </cell>
        </row>
        <row r="388">
          <cell r="B388" t="str">
            <v>SOMERSET ACD. CHAR.HIGH</v>
          </cell>
        </row>
        <row r="389">
          <cell r="B389" t="str">
            <v>SOMERSET SILVER PALMS</v>
          </cell>
        </row>
        <row r="390">
          <cell r="B390" t="str">
            <v>SOUTH DADE MIDDLE SCH</v>
          </cell>
        </row>
        <row r="391">
          <cell r="B391" t="str">
            <v>SOUTH DADE SENIOR HIGH</v>
          </cell>
        </row>
        <row r="392">
          <cell r="B392" t="str">
            <v>SOUTH HIALEAH EL.</v>
          </cell>
        </row>
        <row r="393">
          <cell r="B393" t="str">
            <v>SOUTH MIAMI HEIGHTS EL</v>
          </cell>
        </row>
        <row r="394">
          <cell r="B394" t="str">
            <v>SOUTH MIAMI HOSPITAL</v>
          </cell>
        </row>
        <row r="395">
          <cell r="B395" t="str">
            <v>SOUTH MIAMI K-8 CENTER</v>
          </cell>
        </row>
        <row r="396">
          <cell r="B396" t="str">
            <v>SOUTH MIAMI MID. COMM.</v>
          </cell>
        </row>
        <row r="397">
          <cell r="B397" t="str">
            <v>SOUTH MIAMI SENIOR HIG</v>
          </cell>
        </row>
        <row r="398">
          <cell r="B398" t="str">
            <v>SOUTH POINTE EL.</v>
          </cell>
        </row>
        <row r="399">
          <cell r="B399" t="str">
            <v>SOUTHSIDE EL.</v>
          </cell>
        </row>
        <row r="400">
          <cell r="B400" t="str">
            <v>SOUTHWEST MIAMI SENIOR</v>
          </cell>
        </row>
        <row r="401">
          <cell r="B401" t="str">
            <v>SOUTHWOOD MIDDLE SCHOOL</v>
          </cell>
        </row>
        <row r="402">
          <cell r="B402" t="str">
            <v>SPANISH LAKE EL.</v>
          </cell>
        </row>
        <row r="403">
          <cell r="B403" t="str">
            <v>SPIRIT CITY ACADEMY</v>
          </cell>
        </row>
        <row r="404">
          <cell r="B404" t="str">
            <v>SPRINGVIEW EL.</v>
          </cell>
        </row>
        <row r="405">
          <cell r="B405" t="str">
            <v>STATE</v>
          </cell>
        </row>
        <row r="406">
          <cell r="B406" t="str">
            <v>SUMMERVILLE CHARTER SCH</v>
          </cell>
        </row>
        <row r="407">
          <cell r="B407" t="str">
            <v>SUNNY ISLES BEACH COMMUNITY SCHOOL</v>
          </cell>
        </row>
        <row r="408">
          <cell r="B408" t="str">
            <v>SUNSET EL.</v>
          </cell>
        </row>
        <row r="409">
          <cell r="B409" t="str">
            <v>SUNSET PARK EL.</v>
          </cell>
        </row>
        <row r="410">
          <cell r="B410" t="str">
            <v>SUNSHINE ACADEMY</v>
          </cell>
        </row>
        <row r="411">
          <cell r="B411" t="str">
            <v>SWEETWATER EL.</v>
          </cell>
        </row>
        <row r="412">
          <cell r="B412" t="str">
            <v>SYLVANIA HEIGHTS EL.</v>
          </cell>
        </row>
        <row r="413">
          <cell r="B413" t="str">
            <v>TEENAGE PARENT PGM. TA</v>
          </cell>
        </row>
        <row r="414">
          <cell r="B414" t="str">
            <v>THE 500 ROLE MODELS AC</v>
          </cell>
        </row>
        <row r="415">
          <cell r="B415" t="str">
            <v>THE CHARTER SCH AT WATE</v>
          </cell>
        </row>
        <row r="416">
          <cell r="B416" t="str">
            <v>THENA CROWDER EL.</v>
          </cell>
        </row>
        <row r="417">
          <cell r="B417" t="str">
            <v>THOMAS JEFFERSON MID.</v>
          </cell>
        </row>
        <row r="418">
          <cell r="B418" t="str">
            <v>TOUSSAINT L'OUVERTURE</v>
          </cell>
        </row>
        <row r="419">
          <cell r="B419" t="str">
            <v>TRANSITIONAL LEARN. AC.</v>
          </cell>
        </row>
        <row r="420">
          <cell r="B420" t="str">
            <v>TREASURE ISLAND EL.</v>
          </cell>
        </row>
        <row r="421">
          <cell r="B421" t="str">
            <v>TREE OF KNOWLEDGE LEARNING A</v>
          </cell>
        </row>
        <row r="422">
          <cell r="B422" t="str">
            <v>TROPICAL EL.</v>
          </cell>
        </row>
        <row r="423">
          <cell r="B423" t="str">
            <v>TROY ACADEMY</v>
          </cell>
        </row>
        <row r="424">
          <cell r="B424" t="str">
            <v>TURNERGUILFORDKNIGHT</v>
          </cell>
        </row>
        <row r="425">
          <cell r="B425" t="str">
            <v>TWIN LAKES EL.</v>
          </cell>
        </row>
        <row r="426">
          <cell r="B426" t="str">
            <v>V. BOONE/HIGHLAND OAKS</v>
          </cell>
        </row>
        <row r="427">
          <cell r="B427" t="str">
            <v>VAN E. BLANTON EL.</v>
          </cell>
        </row>
        <row r="428">
          <cell r="B428" t="str">
            <v>VILLAGE GREEN EL.</v>
          </cell>
        </row>
        <row r="429">
          <cell r="B429" t="str">
            <v>VILLAGE SOUTH GIRLS</v>
          </cell>
        </row>
        <row r="430">
          <cell r="B430" t="str">
            <v>VILLAGE SOUTHBOYS</v>
          </cell>
        </row>
        <row r="431">
          <cell r="B431" t="str">
            <v>VINELAND EL.</v>
          </cell>
        </row>
        <row r="432">
          <cell r="B432" t="str">
            <v>W. R. THOMAS MIDDLE</v>
          </cell>
        </row>
        <row r="433">
          <cell r="B433" t="str">
            <v>WESLEY MATTHEWS EL.</v>
          </cell>
        </row>
        <row r="434">
          <cell r="B434" t="str">
            <v>WEST HIALEAH GARDENS E</v>
          </cell>
        </row>
        <row r="435">
          <cell r="B435" t="str">
            <v>WEST HOMESTEAD EL.</v>
          </cell>
        </row>
        <row r="436">
          <cell r="B436" t="str">
            <v>WEST MIAMI MIDDLE SCH.</v>
          </cell>
        </row>
        <row r="437">
          <cell r="B437" t="str">
            <v>WESTLAND HIALEAH SENIOR</v>
          </cell>
        </row>
        <row r="438">
          <cell r="B438" t="str">
            <v>WESTVIEW MIDDLE SCHOOL</v>
          </cell>
        </row>
        <row r="439">
          <cell r="B439" t="str">
            <v>WHISPERING PINES EL.</v>
          </cell>
        </row>
        <row r="440">
          <cell r="B440" t="str">
            <v>WILLIAM H. LEHMAN</v>
          </cell>
        </row>
        <row r="441">
          <cell r="B441" t="str">
            <v>WILLIAM J. BRYAN EL.</v>
          </cell>
        </row>
        <row r="442">
          <cell r="B442" t="str">
            <v>WILLIAM TURNER TECH AR</v>
          </cell>
        </row>
        <row r="443">
          <cell r="B443" t="str">
            <v>WINSTON PARK K-8 CENTER</v>
          </cell>
        </row>
        <row r="444">
          <cell r="B444" t="str">
            <v>WOMENS DETENTION CENTER</v>
          </cell>
        </row>
        <row r="445">
          <cell r="B445" t="str">
            <v>YOUNG MEN'S PREPARATORY ACADEMY</v>
          </cell>
        </row>
        <row r="446">
          <cell r="B446" t="str">
            <v>YOUNG WOMEN'S PREP. AC</v>
          </cell>
        </row>
        <row r="447">
          <cell r="B447" t="str">
            <v>YOUTH CO-OP CHARTER</v>
          </cell>
        </row>
        <row r="448">
          <cell r="B448" t="str">
            <v>ZELDA GLAZER MIDDLE SCHOOL</v>
          </cell>
        </row>
        <row r="449">
          <cell r="B449" t="str">
            <v>ZORA NEALE HURSTON EL.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workbookViewId="0">
      <selection activeCell="A2" sqref="A2:H2"/>
    </sheetView>
  </sheetViews>
  <sheetFormatPr defaultRowHeight="12.75" x14ac:dyDescent="0.2"/>
  <cols>
    <col min="2" max="2" width="9.7109375" customWidth="1"/>
    <col min="5" max="5" width="10.7109375" customWidth="1"/>
    <col min="6" max="8" width="15.7109375" customWidth="1"/>
    <col min="10" max="10" width="5.7109375" customWidth="1"/>
    <col min="12" max="12" width="5" customWidth="1"/>
    <col min="15" max="15" width="15.7109375" customWidth="1"/>
    <col min="16" max="16" width="26.85546875" customWidth="1"/>
    <col min="18" max="18" width="23.7109375" customWidth="1"/>
    <col min="19" max="19" width="19.85546875" customWidth="1"/>
    <col min="20" max="22" width="10.7109375" customWidth="1"/>
  </cols>
  <sheetData>
    <row r="1" spans="1:22" s="5" customFormat="1" ht="15.75" x14ac:dyDescent="0.25">
      <c r="A1" s="56" t="s">
        <v>16</v>
      </c>
      <c r="B1" s="56"/>
      <c r="C1" s="56"/>
      <c r="D1" s="56"/>
      <c r="E1" s="56"/>
      <c r="F1" s="56"/>
      <c r="G1" s="56"/>
      <c r="H1" s="56"/>
      <c r="I1" s="7"/>
      <c r="J1" s="7"/>
      <c r="K1" s="7"/>
      <c r="L1" s="7"/>
      <c r="M1" s="7"/>
      <c r="N1" s="7"/>
      <c r="O1" s="7"/>
      <c r="P1" s="4"/>
      <c r="Q1" s="4"/>
      <c r="R1" s="8"/>
      <c r="S1" s="8"/>
      <c r="T1" s="8"/>
      <c r="U1" s="8"/>
      <c r="V1" s="8"/>
    </row>
    <row r="2" spans="1:22" s="5" customFormat="1" ht="23.25" x14ac:dyDescent="0.35">
      <c r="A2" s="60" t="s">
        <v>21</v>
      </c>
      <c r="B2" s="61"/>
      <c r="C2" s="61"/>
      <c r="D2" s="61"/>
      <c r="E2" s="61"/>
      <c r="F2" s="61"/>
      <c r="G2" s="61"/>
      <c r="H2" s="61"/>
      <c r="I2" s="9"/>
      <c r="J2" s="9"/>
      <c r="K2" s="9"/>
      <c r="L2" s="9"/>
      <c r="M2" s="9"/>
      <c r="N2" s="9"/>
      <c r="O2" s="9"/>
      <c r="P2" s="4"/>
      <c r="Q2" s="4"/>
      <c r="R2" s="8"/>
      <c r="S2" s="8"/>
      <c r="T2" s="8"/>
      <c r="U2" s="8"/>
      <c r="V2" s="8"/>
    </row>
    <row r="3" spans="1:22" s="5" customFormat="1" ht="15" hidden="1" customHeight="1" x14ac:dyDescent="0.2">
      <c r="A3" s="12">
        <f>VLOOKUP(A2,SchList!B1:C311,2,FALSE)</f>
        <v>9999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22" s="6" customFormat="1" ht="20.100000000000001" customHeight="1" x14ac:dyDescent="0.3">
      <c r="A4" s="62" t="str">
        <f>TEXT(A3,"0000")&amp;"-"&amp;VLOOKUP(A3,SchList!$A$2:$B$311,2,FALSE)</f>
        <v>9999-District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11"/>
      <c r="N4" s="11"/>
    </row>
    <row r="35" spans="3:8" ht="18" x14ac:dyDescent="0.25">
      <c r="D35" s="59" t="s">
        <v>18</v>
      </c>
      <c r="E35" s="59"/>
      <c r="F35" s="59"/>
      <c r="G35" s="59"/>
      <c r="H35" s="59"/>
    </row>
    <row r="36" spans="3:8" ht="18" customHeight="1" x14ac:dyDescent="0.2">
      <c r="D36" s="57" t="s">
        <v>19</v>
      </c>
      <c r="E36" s="57" t="s">
        <v>307</v>
      </c>
      <c r="F36" s="58" t="s">
        <v>309</v>
      </c>
      <c r="G36" s="58"/>
      <c r="H36" s="58"/>
    </row>
    <row r="37" spans="3:8" ht="24" customHeight="1" x14ac:dyDescent="0.2">
      <c r="C37" s="17"/>
      <c r="D37" s="57"/>
      <c r="E37" s="57"/>
      <c r="F37" s="21" t="s">
        <v>8</v>
      </c>
      <c r="G37" s="21" t="s">
        <v>9</v>
      </c>
      <c r="H37" s="21" t="s">
        <v>10</v>
      </c>
    </row>
    <row r="38" spans="3:8" x14ac:dyDescent="0.2">
      <c r="D38" s="18" t="str">
        <f>'Data for Chart'!E6</f>
        <v>L1</v>
      </c>
      <c r="E38" s="19">
        <f>'Data for Chart'!D6</f>
        <v>4861</v>
      </c>
      <c r="F38" s="20">
        <f>'Data for Chart'!F6</f>
        <v>296</v>
      </c>
      <c r="G38" s="20">
        <f>'Data for Chart'!G6</f>
        <v>302</v>
      </c>
      <c r="H38" s="20">
        <f>'Data for Chart'!H6</f>
        <v>289</v>
      </c>
    </row>
    <row r="39" spans="3:8" x14ac:dyDescent="0.2">
      <c r="D39" s="3" t="str">
        <f>'Data for Chart'!E7</f>
        <v>L2</v>
      </c>
      <c r="E39" s="2">
        <f>'Data for Chart'!D7</f>
        <v>6408</v>
      </c>
      <c r="F39" s="16">
        <f>'Data for Chart'!F7</f>
        <v>313</v>
      </c>
      <c r="G39" s="16">
        <f>'Data for Chart'!G7</f>
        <v>331</v>
      </c>
      <c r="H39" s="16">
        <f>'Data for Chart'!H7</f>
        <v>331</v>
      </c>
    </row>
    <row r="40" spans="3:8" x14ac:dyDescent="0.2">
      <c r="D40" s="18" t="str">
        <f>'Data for Chart'!E8</f>
        <v>L3</v>
      </c>
      <c r="E40" s="19">
        <f>'Data for Chart'!D8</f>
        <v>5692</v>
      </c>
      <c r="F40" s="20">
        <f>'Data for Chart'!F8</f>
        <v>337</v>
      </c>
      <c r="G40" s="20">
        <f>'Data for Chart'!G8</f>
        <v>357</v>
      </c>
      <c r="H40" s="20">
        <f>'Data for Chart'!H8</f>
        <v>363</v>
      </c>
    </row>
    <row r="41" spans="3:8" x14ac:dyDescent="0.2">
      <c r="D41" s="3" t="str">
        <f>'Data for Chart'!E9</f>
        <v>L4</v>
      </c>
      <c r="E41" s="2">
        <f>'Data for Chart'!D9</f>
        <v>5417</v>
      </c>
      <c r="F41" s="16">
        <f>'Data for Chart'!F9</f>
        <v>371</v>
      </c>
      <c r="G41" s="16">
        <f>'Data for Chart'!G9</f>
        <v>389</v>
      </c>
      <c r="H41" s="16">
        <f>'Data for Chart'!H9</f>
        <v>406</v>
      </c>
    </row>
    <row r="42" spans="3:8" x14ac:dyDescent="0.2">
      <c r="D42" s="18" t="str">
        <f>'Data for Chart'!E10</f>
        <v>L5</v>
      </c>
      <c r="E42" s="19">
        <f>'Data for Chart'!D10</f>
        <v>2665</v>
      </c>
      <c r="F42" s="20">
        <f>'Data for Chart'!F10</f>
        <v>417</v>
      </c>
      <c r="G42" s="20">
        <f>'Data for Chart'!G10</f>
        <v>433</v>
      </c>
      <c r="H42" s="20">
        <f>'Data for Chart'!H10</f>
        <v>456</v>
      </c>
    </row>
    <row r="43" spans="3:8" ht="18" x14ac:dyDescent="0.25">
      <c r="D43" t="s">
        <v>306</v>
      </c>
    </row>
  </sheetData>
  <mergeCells count="7">
    <mergeCell ref="A1:H1"/>
    <mergeCell ref="D36:D37"/>
    <mergeCell ref="F36:H36"/>
    <mergeCell ref="E36:E37"/>
    <mergeCell ref="D35:H35"/>
    <mergeCell ref="A2:H2"/>
    <mergeCell ref="A4:L4"/>
  </mergeCells>
  <printOptions horizontalCentered="1"/>
  <pageMargins left="0.25" right="0.25" top="0.5" bottom="0.5" header="0.3" footer="0.3"/>
  <pageSetup orientation="landscape" r:id="rId1"/>
  <headerFooter>
    <oddHeader xml:space="preserve">&amp;C&amp;4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SchList!$B$1:$B$287</xm:f>
          </x14:formula1>
          <xm:sqref>A2:H2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"/>
  <sheetViews>
    <sheetView workbookViewId="0">
      <selection activeCell="A2" sqref="A2:H2"/>
    </sheetView>
  </sheetViews>
  <sheetFormatPr defaultRowHeight="12.75" x14ac:dyDescent="0.2"/>
  <cols>
    <col min="1" max="1" width="13.85546875" bestFit="1" customWidth="1"/>
    <col min="2" max="2" width="45.28515625" customWidth="1"/>
    <col min="4" max="4" width="17.7109375" bestFit="1" customWidth="1"/>
    <col min="5" max="5" width="13.7109375" bestFit="1" customWidth="1"/>
    <col min="6" max="8" width="10.7109375" customWidth="1"/>
  </cols>
  <sheetData>
    <row r="4" spans="1:8" x14ac:dyDescent="0.2">
      <c r="F4" s="63" t="s">
        <v>17</v>
      </c>
      <c r="G4" s="63"/>
      <c r="H4" s="63"/>
    </row>
    <row r="5" spans="1:8" x14ac:dyDescent="0.2">
      <c r="A5" s="3" t="s">
        <v>0</v>
      </c>
      <c r="B5" s="3" t="s">
        <v>1</v>
      </c>
      <c r="C5" s="3" t="s">
        <v>2</v>
      </c>
      <c r="D5" s="3" t="s">
        <v>7</v>
      </c>
      <c r="E5" s="13" t="s">
        <v>3</v>
      </c>
      <c r="F5" s="3" t="s">
        <v>8</v>
      </c>
      <c r="G5" s="3" t="s">
        <v>9</v>
      </c>
      <c r="H5" s="3" t="s">
        <v>10</v>
      </c>
    </row>
    <row r="6" spans="1:8" x14ac:dyDescent="0.2">
      <c r="A6" s="2">
        <f>IFERROR(VLOOKUP(Chart!$A$3,SchList!$A$2:$C$300,3,FALSE),"NA")</f>
        <v>9999</v>
      </c>
      <c r="B6" s="2" t="str">
        <f>IFERROR(VLOOKUP(Chart!$A$3,SchList!A2:$C$300,2,FALSE),"NA")</f>
        <v>District</v>
      </c>
      <c r="C6" s="2">
        <f>IFERROR(VLOOKUP(A6,'FAIR Data'!$A$4:$H$266,3,FALSE),"NA")</f>
        <v>3</v>
      </c>
      <c r="D6" s="2">
        <f>IFERROR(IF(VLOOKUP($A6,'FAIR Data'!$A$4:$H$266,4,FALSE)=0,"NA",ROUND(VLOOKUP($A6,'FAIR Data'!$A$4:$H$266,4,FALSE),0)),"NA")</f>
        <v>4861</v>
      </c>
      <c r="E6" s="13" t="s">
        <v>11</v>
      </c>
      <c r="F6" s="2">
        <f>IFERROR(IF(VLOOKUP($A6,'FAIR Data'!$A$4:$H$266,6,FALSE)=0,"NA",ROUND(VLOOKUP($A6,'FAIR Data'!$A$4:$H$266,6,FALSE),0)),"NA")</f>
        <v>296</v>
      </c>
      <c r="G6" s="2">
        <f>IFERROR(IF(VLOOKUP($A6,'FAIR Data'!$A$4:$H$266,7,FALSE)="","NA",ROUND(VLOOKUP($A6,'FAIR Data'!$A$4:$H$266,7,FALSE),0)),"NA")</f>
        <v>302</v>
      </c>
      <c r="H6" s="2">
        <f>IFERROR(IF(VLOOKUP($A6,'FAIR Data'!$A$4:$H$266,8,FALSE)="","NA",ROUND(VLOOKUP($A6,'FAIR Data'!$A$4:$H$266,8,FALSE),0)),"NA")</f>
        <v>289</v>
      </c>
    </row>
    <row r="7" spans="1:8" x14ac:dyDescent="0.2">
      <c r="A7" s="2">
        <f>IFERROR(VLOOKUP(Chart!$A$3,SchList!$A$2:$C$300,3,FALSE),"NA")</f>
        <v>9999</v>
      </c>
      <c r="B7" s="2" t="str">
        <f>IFERROR(VLOOKUP(Chart!$A$3,SchList!A3:$C$300,2,FALSE),"NA")</f>
        <v>District</v>
      </c>
      <c r="C7" s="2">
        <f>IFERROR(VLOOKUP(A7,'FAIR Data'!$A$267:$H$532,3,FALSE),"NA")</f>
        <v>3</v>
      </c>
      <c r="D7" s="2">
        <f>IFERROR(IF(VLOOKUP($A7,'FAIR Data'!$A$267:$H$532,4,FALSE)=0,"NA",ROUND(VLOOKUP($A7,'FAIR Data'!$A$267:$H$532,4,FALSE),0)),"NA")</f>
        <v>6408</v>
      </c>
      <c r="E7" s="13" t="s">
        <v>12</v>
      </c>
      <c r="F7" s="2">
        <f>IFERROR(IF(VLOOKUP($A7,'FAIR Data'!$A$267:$H$532,6,FALSE)=0,"NA",ROUND(VLOOKUP($A7,'FAIR Data'!$A$267:$H$532,6,FALSE),0)),"NA")</f>
        <v>313</v>
      </c>
      <c r="G7" s="2">
        <f>IFERROR(IF(VLOOKUP($A7,'FAIR Data'!$A$267:$H$532,7,FALSE)=0,"NA",ROUND(VLOOKUP($A7,'FAIR Data'!$A$267:$H$532,7,FALSE),0)),"NA")</f>
        <v>331</v>
      </c>
      <c r="H7" s="2">
        <f>IFERROR(IF(VLOOKUP($A7,'FAIR Data'!$A$267:$H$532,8,FALSE)=0,"NA",ROUND(VLOOKUP($A7,'FAIR Data'!$A$267:$H$532,8,FALSE),0)),"NA")</f>
        <v>331</v>
      </c>
    </row>
    <row r="8" spans="1:8" x14ac:dyDescent="0.2">
      <c r="A8" s="2">
        <f>IFERROR(VLOOKUP(Chart!$A$3,SchList!$A$2:$C$300,3,FALSE),"NA")</f>
        <v>9999</v>
      </c>
      <c r="B8" s="2" t="str">
        <f>IFERROR(VLOOKUP(Chart!$A$3,SchList!A4:$C$300,2,FALSE),"NA")</f>
        <v>District</v>
      </c>
      <c r="C8" s="2">
        <f>IFERROR(VLOOKUP(A8,'FAIR Data'!$A$533:$H$798,3,FALSE),"NA")</f>
        <v>3</v>
      </c>
      <c r="D8" s="2">
        <f>IFERROR(IF(VLOOKUP($A8,'FAIR Data'!$A$533:$H$798,4,FALSE)=0,"NA",ROUND(VLOOKUP($A8,'FAIR Data'!$A$533:$H$798,4,FALSE),0)),"NA")</f>
        <v>5692</v>
      </c>
      <c r="E8" s="13" t="s">
        <v>13</v>
      </c>
      <c r="F8" s="2">
        <f>IFERROR(IF(VLOOKUP($A8,'FAIR Data'!$A$533:$H$798,6,FALSE)=0,"NA",ROUND(VLOOKUP($A8,'FAIR Data'!$A$533:$H$798,6,FALSE),0)),"NA")</f>
        <v>337</v>
      </c>
      <c r="G8" s="2">
        <f>IFERROR(IF(VLOOKUP($A8,'FAIR Data'!$A$533:$H$798,7,FALSE)=0,"NA",ROUND(VLOOKUP($A8,'FAIR Data'!$A$533:$H$798,7,FALSE),0)),"NA")</f>
        <v>357</v>
      </c>
      <c r="H8" s="2">
        <f>IFERROR(IF(VLOOKUP($A8,'FAIR Data'!$A$533:$H$798,8,FALSE)=0,"NA",ROUND(VLOOKUP($A8,'FAIR Data'!$A$533:$H$798,8,FALSE),0)),"NA")</f>
        <v>363</v>
      </c>
    </row>
    <row r="9" spans="1:8" x14ac:dyDescent="0.2">
      <c r="A9" s="2">
        <f>IFERROR(VLOOKUP(Chart!$A$3,SchList!$A$2:$C$300,3,FALSE),"NA")</f>
        <v>9999</v>
      </c>
      <c r="B9" s="2" t="str">
        <f>IFERROR(VLOOKUP(Chart!$A$3,SchList!A5:$C$300,2,FALSE),"NA")</f>
        <v>District</v>
      </c>
      <c r="C9" s="2">
        <f>IFERROR(VLOOKUP(A9,'FAIR Data'!$A$799:$H$1064,3,FALSE),"NA")</f>
        <v>3</v>
      </c>
      <c r="D9" s="2">
        <f>IFERROR(IF(VLOOKUP($A9,'FAIR Data'!$A$799:$H$1064,4,FALSE)=0,"NA",ROUND(VLOOKUP($A9,'FAIR Data'!$A$799:$H$1064,4,FALSE),0)),"NA")</f>
        <v>5417</v>
      </c>
      <c r="E9" s="13" t="s">
        <v>14</v>
      </c>
      <c r="F9" s="2">
        <f>IFERROR(IF(VLOOKUP($A9,'FAIR Data'!$A$799:$H$1064,6,FALSE)=0,"NA",ROUND(VLOOKUP($A9,'FAIR Data'!$A$799:$H$1064,6,FALSE),0)),"NA")</f>
        <v>371</v>
      </c>
      <c r="G9" s="2">
        <f>IFERROR(IF(VLOOKUP($A9,'FAIR Data'!$A$799:$H$1064,7,FALSE)=0,"NA",ROUND(VLOOKUP($A9,'FAIR Data'!$A$799:$H$1064,7,FALSE),0)),"NA")</f>
        <v>389</v>
      </c>
      <c r="H9" s="2">
        <f>IFERROR(IF(VLOOKUP($A9,'FAIR Data'!$A$799:$H$1064,8,FALSE)=0,"NA",ROUND(VLOOKUP($A9,'FAIR Data'!$A$799:$H$1064,8,FALSE),0)),"NA")</f>
        <v>406</v>
      </c>
    </row>
    <row r="10" spans="1:8" x14ac:dyDescent="0.2">
      <c r="A10" s="2">
        <f>IFERROR(VLOOKUP(Chart!$A$3,SchList!$A$2:$C$300,3,FALSE),"NA")</f>
        <v>9999</v>
      </c>
      <c r="B10" s="2" t="str">
        <f>IFERROR(VLOOKUP(Chart!$A$3,SchList!A6:$C$300,2,FALSE),"NA")</f>
        <v>District</v>
      </c>
      <c r="C10" s="2">
        <f>IFERROR(VLOOKUP(A10,'FAIR Data'!$A$1065:$H$1332,3,FALSE),"NA")</f>
        <v>3</v>
      </c>
      <c r="D10" s="2">
        <f>IFERROR(IF(VLOOKUP($A10,'FAIR Data'!$A$1065:$H$1332,4,FALSE)=0,"NA",ROUND(VLOOKUP($A10,'FAIR Data'!$A$1065:$H$1332,4,FALSE),0)),"NA")</f>
        <v>2665</v>
      </c>
      <c r="E10" s="13" t="s">
        <v>15</v>
      </c>
      <c r="F10" s="2">
        <f>IFERROR(IF(VLOOKUP($A10,'FAIR Data'!$A$1065:$H$1332,6,FALSE)=0,"NA",ROUND(VLOOKUP($A10,'FAIR Data'!$A$1065:$H$1332,6,FALSE),0)),"NA")</f>
        <v>417</v>
      </c>
      <c r="G10" s="2">
        <f>IFERROR(IF(VLOOKUP($A10,'FAIR Data'!$A$1065:$H$1332,7,FALSE)=0,"NA",ROUND(VLOOKUP($A10,'FAIR Data'!$A$1065:$H$1332,7,FALSE),0)),"NA")</f>
        <v>433</v>
      </c>
      <c r="H10" s="2">
        <f>IFERROR(IF(VLOOKUP($A10,'FAIR Data'!$A$1065:$H$1332,8,FALSE)=0,"NA",ROUND(VLOOKUP($A10,'FAIR Data'!$A$1065:$H$1332,8,FALSE),0)),"NA")</f>
        <v>456</v>
      </c>
    </row>
  </sheetData>
  <mergeCells count="1"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3:R1332"/>
  <sheetViews>
    <sheetView topLeftCell="C1" workbookViewId="0">
      <selection activeCell="A2" sqref="A2:H2"/>
    </sheetView>
  </sheetViews>
  <sheetFormatPr defaultRowHeight="12.75" x14ac:dyDescent="0.2"/>
  <sheetData>
    <row r="3" spans="1:8" ht="63.75" x14ac:dyDescent="0.2">
      <c r="A3" s="15" t="s">
        <v>0</v>
      </c>
      <c r="B3" s="1" t="s">
        <v>1</v>
      </c>
      <c r="C3" s="1" t="s">
        <v>2</v>
      </c>
      <c r="D3" s="1" t="s">
        <v>7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idden="1" x14ac:dyDescent="0.2">
      <c r="A4" s="39">
        <v>9999</v>
      </c>
      <c r="B4" s="34" t="s">
        <v>91</v>
      </c>
      <c r="C4" s="34">
        <v>3</v>
      </c>
      <c r="D4" s="34">
        <v>4861</v>
      </c>
      <c r="E4" s="13">
        <v>1</v>
      </c>
      <c r="F4" s="2">
        <v>296</v>
      </c>
      <c r="G4" s="2">
        <v>302</v>
      </c>
      <c r="H4" s="2">
        <v>289</v>
      </c>
    </row>
    <row r="5" spans="1:8" hidden="1" x14ac:dyDescent="0.2">
      <c r="A5" s="39">
        <v>5991</v>
      </c>
      <c r="B5" s="34"/>
      <c r="C5" s="34">
        <v>3</v>
      </c>
      <c r="D5" s="34">
        <v>37</v>
      </c>
      <c r="E5" s="41">
        <v>1</v>
      </c>
      <c r="F5" s="34">
        <v>308.11</v>
      </c>
      <c r="G5" s="34">
        <v>290.27</v>
      </c>
      <c r="H5" s="34">
        <v>289.41000000000003</v>
      </c>
    </row>
    <row r="6" spans="1:8" hidden="1" x14ac:dyDescent="0.2">
      <c r="A6" s="39">
        <v>5981</v>
      </c>
      <c r="B6" s="34"/>
      <c r="C6" s="34">
        <v>3</v>
      </c>
      <c r="D6" s="34">
        <v>29</v>
      </c>
      <c r="E6" s="13">
        <v>1</v>
      </c>
      <c r="F6" s="34">
        <v>285.31</v>
      </c>
      <c r="G6" s="34">
        <v>291.76</v>
      </c>
      <c r="H6" s="34">
        <v>290.33999999999997</v>
      </c>
    </row>
    <row r="7" spans="1:8" hidden="1" x14ac:dyDescent="0.2">
      <c r="A7" s="39">
        <v>5961</v>
      </c>
      <c r="B7" s="14"/>
      <c r="C7" s="34">
        <v>3</v>
      </c>
      <c r="D7" s="14">
        <v>7</v>
      </c>
      <c r="E7" s="13">
        <v>1</v>
      </c>
      <c r="F7" s="34">
        <v>324</v>
      </c>
      <c r="G7" s="34">
        <v>294.43</v>
      </c>
      <c r="H7" s="34">
        <v>273.14</v>
      </c>
    </row>
    <row r="8" spans="1:8" hidden="1" x14ac:dyDescent="0.2">
      <c r="A8" s="39">
        <v>5951</v>
      </c>
      <c r="B8" s="14"/>
      <c r="C8" s="34">
        <v>3</v>
      </c>
      <c r="D8" s="14">
        <v>13</v>
      </c>
      <c r="E8" s="13">
        <v>1</v>
      </c>
      <c r="F8" s="34">
        <v>292.62</v>
      </c>
      <c r="G8" s="34">
        <v>305.92</v>
      </c>
      <c r="H8" s="34">
        <v>305.31</v>
      </c>
    </row>
    <row r="9" spans="1:8" hidden="1" x14ac:dyDescent="0.2">
      <c r="A9" s="39">
        <v>5931</v>
      </c>
      <c r="B9" s="14"/>
      <c r="C9" s="14">
        <v>3</v>
      </c>
      <c r="D9" s="14">
        <v>2</v>
      </c>
      <c r="E9" s="14">
        <v>1</v>
      </c>
      <c r="F9" s="14">
        <v>274.5</v>
      </c>
      <c r="G9" s="14">
        <v>264</v>
      </c>
      <c r="H9" s="14">
        <v>238.5</v>
      </c>
    </row>
    <row r="10" spans="1:8" hidden="1" x14ac:dyDescent="0.2">
      <c r="A10" s="39">
        <v>5901</v>
      </c>
      <c r="B10" s="14"/>
      <c r="C10" s="14">
        <v>3</v>
      </c>
      <c r="D10" s="14">
        <v>26</v>
      </c>
      <c r="E10" s="14">
        <v>1</v>
      </c>
      <c r="F10" s="14">
        <v>296.73</v>
      </c>
      <c r="G10" s="14">
        <v>304.14999999999998</v>
      </c>
      <c r="H10" s="14">
        <v>280.08</v>
      </c>
    </row>
    <row r="11" spans="1:8" hidden="1" x14ac:dyDescent="0.2">
      <c r="A11" s="39">
        <v>5871</v>
      </c>
      <c r="B11" s="14"/>
      <c r="C11" s="14">
        <v>3</v>
      </c>
      <c r="D11" s="14">
        <v>25</v>
      </c>
      <c r="E11" s="14">
        <v>1</v>
      </c>
      <c r="F11" s="14">
        <v>299.24</v>
      </c>
      <c r="G11" s="14">
        <v>289.32</v>
      </c>
      <c r="H11" s="14">
        <v>275.72000000000003</v>
      </c>
    </row>
    <row r="12" spans="1:8" hidden="1" x14ac:dyDescent="0.2">
      <c r="A12" s="39">
        <v>5861</v>
      </c>
      <c r="B12" s="14"/>
      <c r="C12" s="14">
        <v>3</v>
      </c>
      <c r="D12" s="14">
        <v>35</v>
      </c>
      <c r="E12" s="14">
        <v>1</v>
      </c>
      <c r="F12" s="14">
        <v>298.23</v>
      </c>
      <c r="G12" s="14">
        <v>319.08999999999997</v>
      </c>
      <c r="H12" s="14">
        <v>311.37</v>
      </c>
    </row>
    <row r="13" spans="1:8" hidden="1" x14ac:dyDescent="0.2">
      <c r="A13" s="39">
        <v>5831</v>
      </c>
      <c r="B13" s="14"/>
      <c r="C13" s="14">
        <v>3</v>
      </c>
      <c r="D13" s="14"/>
      <c r="E13" s="14">
        <v>1</v>
      </c>
      <c r="F13" s="14"/>
      <c r="G13" s="14"/>
      <c r="H13" s="14"/>
    </row>
    <row r="14" spans="1:8" hidden="1" x14ac:dyDescent="0.2">
      <c r="A14" s="39">
        <v>5791</v>
      </c>
      <c r="B14" s="14"/>
      <c r="C14" s="14">
        <v>3</v>
      </c>
      <c r="D14" s="14">
        <v>29</v>
      </c>
      <c r="E14" s="14">
        <v>1</v>
      </c>
      <c r="F14" s="14">
        <v>292.10000000000002</v>
      </c>
      <c r="G14" s="14">
        <v>298.62</v>
      </c>
      <c r="H14" s="14">
        <v>292.55</v>
      </c>
    </row>
    <row r="15" spans="1:8" hidden="1" x14ac:dyDescent="0.2">
      <c r="A15" s="39">
        <v>5711</v>
      </c>
      <c r="B15" s="14"/>
      <c r="C15" s="14">
        <v>3</v>
      </c>
      <c r="D15" s="14">
        <v>28</v>
      </c>
      <c r="E15" s="14">
        <v>1</v>
      </c>
      <c r="F15" s="14">
        <v>277.54000000000002</v>
      </c>
      <c r="G15" s="14">
        <v>292.25</v>
      </c>
      <c r="H15" s="14">
        <v>282.36</v>
      </c>
    </row>
    <row r="16" spans="1:8" hidden="1" x14ac:dyDescent="0.2">
      <c r="A16" s="39">
        <v>5671</v>
      </c>
      <c r="B16" s="14"/>
      <c r="C16" s="14">
        <v>3</v>
      </c>
      <c r="D16" s="14">
        <v>7</v>
      </c>
      <c r="E16" s="14">
        <v>1</v>
      </c>
      <c r="F16" s="14">
        <v>306.70999999999998</v>
      </c>
      <c r="G16" s="14">
        <v>278.86</v>
      </c>
      <c r="H16" s="14">
        <v>295.29000000000002</v>
      </c>
    </row>
    <row r="17" spans="1:8" hidden="1" x14ac:dyDescent="0.2">
      <c r="A17" s="39">
        <v>5641</v>
      </c>
      <c r="B17" s="14"/>
      <c r="C17" s="14">
        <v>3</v>
      </c>
      <c r="D17" s="14">
        <v>9</v>
      </c>
      <c r="E17" s="14">
        <v>1</v>
      </c>
      <c r="F17" s="14">
        <v>309.11</v>
      </c>
      <c r="G17" s="14">
        <v>296.44</v>
      </c>
      <c r="H17" s="14">
        <v>279</v>
      </c>
    </row>
    <row r="18" spans="1:8" hidden="1" x14ac:dyDescent="0.2">
      <c r="A18" s="39">
        <v>5601</v>
      </c>
      <c r="B18" s="14"/>
      <c r="C18" s="14">
        <v>3</v>
      </c>
      <c r="D18" s="14">
        <v>16</v>
      </c>
      <c r="E18" s="14">
        <v>1</v>
      </c>
      <c r="F18" s="14">
        <v>301.44</v>
      </c>
      <c r="G18" s="14">
        <v>275.63</v>
      </c>
      <c r="H18" s="14">
        <v>280.25</v>
      </c>
    </row>
    <row r="19" spans="1:8" hidden="1" x14ac:dyDescent="0.2">
      <c r="A19" s="39">
        <v>5561</v>
      </c>
      <c r="B19" s="14"/>
      <c r="C19" s="14">
        <v>3</v>
      </c>
      <c r="D19" s="14">
        <v>12</v>
      </c>
      <c r="E19" s="14">
        <v>1</v>
      </c>
      <c r="F19" s="14">
        <v>305.17</v>
      </c>
      <c r="G19" s="14">
        <v>299</v>
      </c>
      <c r="H19" s="14">
        <v>277.75</v>
      </c>
    </row>
    <row r="20" spans="1:8" hidden="1" x14ac:dyDescent="0.2">
      <c r="A20" s="39">
        <v>5521</v>
      </c>
      <c r="B20" s="14"/>
      <c r="C20" s="14">
        <v>3</v>
      </c>
      <c r="D20" s="14">
        <v>11</v>
      </c>
      <c r="E20" s="14">
        <v>1</v>
      </c>
      <c r="F20" s="14">
        <v>287.08999999999997</v>
      </c>
      <c r="G20" s="14">
        <v>293.91000000000003</v>
      </c>
      <c r="H20" s="14">
        <v>287.73</v>
      </c>
    </row>
    <row r="21" spans="1:8" hidden="1" x14ac:dyDescent="0.2">
      <c r="A21" s="39">
        <v>5481</v>
      </c>
      <c r="B21" s="14"/>
      <c r="C21" s="14">
        <v>3</v>
      </c>
      <c r="D21" s="14">
        <v>27</v>
      </c>
      <c r="E21" s="14">
        <v>1</v>
      </c>
      <c r="F21" s="14">
        <v>299.22000000000003</v>
      </c>
      <c r="G21" s="14">
        <v>300.67</v>
      </c>
      <c r="H21" s="14">
        <v>297.48</v>
      </c>
    </row>
    <row r="22" spans="1:8" hidden="1" x14ac:dyDescent="0.2">
      <c r="A22" s="39">
        <v>5441</v>
      </c>
      <c r="B22" s="14"/>
      <c r="C22" s="14">
        <v>3</v>
      </c>
      <c r="D22" s="14">
        <v>24</v>
      </c>
      <c r="E22" s="14">
        <v>1</v>
      </c>
      <c r="F22" s="14">
        <v>288</v>
      </c>
      <c r="G22" s="14">
        <v>292.70999999999998</v>
      </c>
      <c r="H22" s="14">
        <v>292</v>
      </c>
    </row>
    <row r="23" spans="1:8" hidden="1" x14ac:dyDescent="0.2">
      <c r="A23" s="39">
        <v>5431</v>
      </c>
      <c r="B23" s="14"/>
      <c r="C23" s="14">
        <v>3</v>
      </c>
      <c r="D23" s="14">
        <v>28</v>
      </c>
      <c r="E23" s="14">
        <v>1</v>
      </c>
      <c r="F23" s="14">
        <v>294.45999999999998</v>
      </c>
      <c r="G23" s="14">
        <v>294.82</v>
      </c>
      <c r="H23" s="14">
        <v>298.18</v>
      </c>
    </row>
    <row r="24" spans="1:8" hidden="1" x14ac:dyDescent="0.2">
      <c r="A24" s="39">
        <v>5421</v>
      </c>
      <c r="B24" s="14"/>
      <c r="C24" s="14">
        <v>3</v>
      </c>
      <c r="D24" s="14">
        <v>4</v>
      </c>
      <c r="E24" s="14">
        <v>1</v>
      </c>
      <c r="F24" s="14">
        <v>305.25</v>
      </c>
      <c r="G24" s="14">
        <v>315</v>
      </c>
      <c r="H24" s="14">
        <v>286</v>
      </c>
    </row>
    <row r="25" spans="1:8" hidden="1" x14ac:dyDescent="0.2">
      <c r="A25" s="39">
        <v>5401</v>
      </c>
      <c r="B25" s="14"/>
      <c r="C25" s="14">
        <v>3</v>
      </c>
      <c r="D25" s="14">
        <v>4</v>
      </c>
      <c r="E25" s="14">
        <v>1</v>
      </c>
      <c r="F25" s="14">
        <v>277</v>
      </c>
      <c r="G25" s="14">
        <v>262</v>
      </c>
      <c r="H25" s="14">
        <v>298</v>
      </c>
    </row>
    <row r="26" spans="1:8" hidden="1" x14ac:dyDescent="0.2">
      <c r="A26" s="39">
        <v>5081</v>
      </c>
      <c r="B26" s="14"/>
      <c r="C26" s="14">
        <v>3</v>
      </c>
      <c r="D26" s="14">
        <v>27</v>
      </c>
      <c r="E26" s="14">
        <v>1</v>
      </c>
      <c r="F26" s="14">
        <v>287.52</v>
      </c>
      <c r="G26" s="14">
        <v>304.67</v>
      </c>
      <c r="H26" s="14">
        <v>286</v>
      </c>
    </row>
    <row r="27" spans="1:8" hidden="1" x14ac:dyDescent="0.2">
      <c r="A27" s="39">
        <v>5061</v>
      </c>
      <c r="B27" s="14"/>
      <c r="C27" s="14">
        <v>3</v>
      </c>
      <c r="D27" s="14">
        <v>5</v>
      </c>
      <c r="E27" s="14">
        <v>1</v>
      </c>
      <c r="F27" s="14">
        <v>288.39999999999998</v>
      </c>
      <c r="G27" s="14">
        <v>302.39999999999998</v>
      </c>
      <c r="H27" s="14">
        <v>276.2</v>
      </c>
    </row>
    <row r="28" spans="1:8" hidden="1" x14ac:dyDescent="0.2">
      <c r="A28" s="39">
        <v>5051</v>
      </c>
      <c r="B28" s="14"/>
      <c r="C28" s="14">
        <v>3</v>
      </c>
      <c r="D28" s="14">
        <v>22</v>
      </c>
      <c r="E28" s="14">
        <v>1</v>
      </c>
      <c r="F28" s="14">
        <v>300.68</v>
      </c>
      <c r="G28" s="14">
        <v>306.86</v>
      </c>
      <c r="H28" s="14">
        <v>288.27</v>
      </c>
    </row>
    <row r="29" spans="1:8" hidden="1" x14ac:dyDescent="0.2">
      <c r="A29" s="39">
        <v>5049</v>
      </c>
      <c r="B29" s="14"/>
      <c r="C29" s="14">
        <v>3</v>
      </c>
      <c r="D29" s="14">
        <v>3</v>
      </c>
      <c r="E29" s="14">
        <v>1</v>
      </c>
      <c r="F29" s="14">
        <v>303.67</v>
      </c>
      <c r="G29" s="14">
        <v>314</v>
      </c>
      <c r="H29" s="14">
        <v>291.33</v>
      </c>
    </row>
    <row r="30" spans="1:8" hidden="1" x14ac:dyDescent="0.2">
      <c r="A30" s="39">
        <v>5048</v>
      </c>
      <c r="B30" s="14"/>
      <c r="C30" s="14">
        <v>3</v>
      </c>
      <c r="D30" s="14">
        <v>1</v>
      </c>
      <c r="E30" s="14">
        <v>1</v>
      </c>
      <c r="F30" s="14">
        <v>299</v>
      </c>
      <c r="G30" s="14">
        <v>265</v>
      </c>
      <c r="H30" s="14">
        <v>336</v>
      </c>
    </row>
    <row r="31" spans="1:8" hidden="1" x14ac:dyDescent="0.2">
      <c r="A31" s="39">
        <v>5047</v>
      </c>
      <c r="B31" s="14"/>
      <c r="C31" s="14">
        <v>3</v>
      </c>
      <c r="D31" s="14">
        <v>10</v>
      </c>
      <c r="E31" s="14">
        <v>1</v>
      </c>
      <c r="F31" s="14">
        <v>313.3</v>
      </c>
      <c r="G31" s="14">
        <v>314.89999999999998</v>
      </c>
      <c r="H31" s="14">
        <v>291.10000000000002</v>
      </c>
    </row>
    <row r="32" spans="1:8" hidden="1" x14ac:dyDescent="0.2">
      <c r="A32" s="39">
        <v>5045</v>
      </c>
      <c r="B32" s="14"/>
      <c r="C32" s="14">
        <v>3</v>
      </c>
      <c r="D32" s="14">
        <v>5</v>
      </c>
      <c r="E32" s="14">
        <v>1</v>
      </c>
      <c r="F32" s="14">
        <v>277</v>
      </c>
      <c r="G32" s="14">
        <v>294.60000000000002</v>
      </c>
      <c r="H32" s="14">
        <v>277.60000000000002</v>
      </c>
    </row>
    <row r="33" spans="1:8" hidden="1" x14ac:dyDescent="0.2">
      <c r="A33" s="39">
        <v>5043</v>
      </c>
      <c r="B33" s="14"/>
      <c r="C33" s="14">
        <v>3</v>
      </c>
      <c r="D33" s="14">
        <v>4</v>
      </c>
      <c r="E33" s="14">
        <v>1</v>
      </c>
      <c r="F33" s="14">
        <v>287.5</v>
      </c>
      <c r="G33" s="14">
        <v>288.5</v>
      </c>
      <c r="H33" s="14">
        <v>291</v>
      </c>
    </row>
    <row r="34" spans="1:8" hidden="1" x14ac:dyDescent="0.2">
      <c r="A34" s="39">
        <v>5041</v>
      </c>
      <c r="B34" s="14"/>
      <c r="C34" s="14">
        <v>3</v>
      </c>
      <c r="D34" s="14">
        <v>28</v>
      </c>
      <c r="E34" s="14">
        <v>1</v>
      </c>
      <c r="F34" s="14">
        <v>286.89</v>
      </c>
      <c r="G34" s="14">
        <v>284.79000000000002</v>
      </c>
      <c r="H34" s="14">
        <v>267.54000000000002</v>
      </c>
    </row>
    <row r="35" spans="1:8" hidden="1" x14ac:dyDescent="0.2">
      <c r="A35" s="39">
        <v>5032</v>
      </c>
      <c r="B35" s="14"/>
      <c r="C35" s="14">
        <v>3</v>
      </c>
      <c r="D35" s="14">
        <v>8</v>
      </c>
      <c r="E35" s="14">
        <v>1</v>
      </c>
      <c r="F35" s="14">
        <v>311.5</v>
      </c>
      <c r="G35" s="14">
        <v>310.88</v>
      </c>
      <c r="H35" s="14">
        <v>286.25</v>
      </c>
    </row>
    <row r="36" spans="1:8" hidden="1" x14ac:dyDescent="0.2">
      <c r="A36" s="39">
        <v>5029</v>
      </c>
      <c r="B36" s="14"/>
      <c r="C36" s="14">
        <v>3</v>
      </c>
      <c r="D36" s="14">
        <v>16</v>
      </c>
      <c r="E36" s="14">
        <v>1</v>
      </c>
      <c r="F36" s="14">
        <v>303.19</v>
      </c>
      <c r="G36" s="14">
        <v>306.5</v>
      </c>
      <c r="H36" s="14">
        <v>290.63</v>
      </c>
    </row>
    <row r="37" spans="1:8" hidden="1" x14ac:dyDescent="0.2">
      <c r="A37" s="39">
        <v>5025</v>
      </c>
      <c r="B37" s="14"/>
      <c r="C37" s="14">
        <v>3</v>
      </c>
      <c r="D37" s="14">
        <v>27</v>
      </c>
      <c r="E37" s="14">
        <v>1</v>
      </c>
      <c r="F37" s="14">
        <v>296.22000000000003</v>
      </c>
      <c r="G37" s="14">
        <v>301.67</v>
      </c>
      <c r="H37" s="14">
        <v>287.81</v>
      </c>
    </row>
    <row r="38" spans="1:8" hidden="1" x14ac:dyDescent="0.2">
      <c r="A38" s="39">
        <v>5022</v>
      </c>
      <c r="B38" s="14"/>
      <c r="C38" s="14">
        <v>3</v>
      </c>
      <c r="D38" s="14">
        <v>1</v>
      </c>
      <c r="E38" s="14">
        <v>1</v>
      </c>
      <c r="F38" s="14">
        <v>322</v>
      </c>
      <c r="G38" s="14">
        <v>352</v>
      </c>
      <c r="H38" s="14">
        <v>316</v>
      </c>
    </row>
    <row r="39" spans="1:8" hidden="1" x14ac:dyDescent="0.2">
      <c r="A39" s="39">
        <v>5021</v>
      </c>
      <c r="B39" s="14"/>
      <c r="C39" s="14">
        <v>3</v>
      </c>
      <c r="D39" s="14">
        <v>35</v>
      </c>
      <c r="E39" s="14">
        <v>1</v>
      </c>
      <c r="F39" s="14">
        <v>293.2</v>
      </c>
      <c r="G39" s="14">
        <v>305.2</v>
      </c>
      <c r="H39" s="14">
        <v>284.08999999999997</v>
      </c>
    </row>
    <row r="40" spans="1:8" hidden="1" x14ac:dyDescent="0.2">
      <c r="A40" s="39">
        <v>5010</v>
      </c>
      <c r="B40" s="14"/>
      <c r="C40" s="14">
        <v>3</v>
      </c>
      <c r="D40" s="14">
        <v>1</v>
      </c>
      <c r="E40" s="14">
        <v>1</v>
      </c>
      <c r="F40" s="14">
        <v>332</v>
      </c>
      <c r="G40" s="14">
        <v>304</v>
      </c>
      <c r="H40" s="14">
        <v>309</v>
      </c>
    </row>
    <row r="41" spans="1:8" hidden="1" x14ac:dyDescent="0.2">
      <c r="A41" s="39">
        <v>5008</v>
      </c>
      <c r="B41" s="14"/>
      <c r="C41" s="14">
        <v>3</v>
      </c>
      <c r="D41" s="14"/>
      <c r="E41" s="14">
        <v>1</v>
      </c>
      <c r="F41" s="14"/>
      <c r="G41" s="14"/>
      <c r="H41" s="14"/>
    </row>
    <row r="42" spans="1:8" hidden="1" x14ac:dyDescent="0.2">
      <c r="A42" s="39">
        <v>5007</v>
      </c>
      <c r="B42" s="14"/>
      <c r="C42" s="14">
        <v>3</v>
      </c>
      <c r="D42" s="14">
        <v>6</v>
      </c>
      <c r="E42" s="14">
        <v>1</v>
      </c>
      <c r="F42" s="14">
        <v>296.16666666666669</v>
      </c>
      <c r="G42" s="14">
        <v>333.16666666666669</v>
      </c>
      <c r="H42" s="14">
        <v>298.5</v>
      </c>
    </row>
    <row r="43" spans="1:8" hidden="1" x14ac:dyDescent="0.2">
      <c r="A43" s="39">
        <v>5005</v>
      </c>
      <c r="B43" s="14"/>
      <c r="C43" s="14">
        <v>3</v>
      </c>
      <c r="D43" s="14">
        <v>34</v>
      </c>
      <c r="E43" s="14">
        <v>1</v>
      </c>
      <c r="F43" s="14">
        <v>299.88235294117646</v>
      </c>
      <c r="G43" s="14">
        <v>313.17647058823536</v>
      </c>
      <c r="H43" s="14">
        <v>286.73529411764702</v>
      </c>
    </row>
    <row r="44" spans="1:8" hidden="1" x14ac:dyDescent="0.2">
      <c r="A44" s="39">
        <v>5001</v>
      </c>
      <c r="B44" s="14"/>
      <c r="C44" s="14">
        <v>3</v>
      </c>
      <c r="D44" s="14">
        <v>48</v>
      </c>
      <c r="E44" s="14">
        <v>1</v>
      </c>
      <c r="F44" s="14">
        <v>292.89583333333337</v>
      </c>
      <c r="G44" s="14">
        <v>299.58333333333337</v>
      </c>
      <c r="H44" s="14">
        <v>290.74999999999989</v>
      </c>
    </row>
    <row r="45" spans="1:8" hidden="1" x14ac:dyDescent="0.2">
      <c r="A45" s="39">
        <v>4961</v>
      </c>
      <c r="B45" s="14"/>
      <c r="C45" s="14">
        <v>3</v>
      </c>
      <c r="D45" s="14">
        <v>15</v>
      </c>
      <c r="E45" s="14">
        <v>1</v>
      </c>
      <c r="F45" s="14">
        <v>277</v>
      </c>
      <c r="G45" s="14">
        <v>339.73333333333335</v>
      </c>
      <c r="H45" s="14">
        <v>292.73333333333335</v>
      </c>
    </row>
    <row r="46" spans="1:8" hidden="1" x14ac:dyDescent="0.2">
      <c r="A46" s="39">
        <v>4921</v>
      </c>
      <c r="B46" s="14"/>
      <c r="C46" s="14">
        <v>3</v>
      </c>
      <c r="D46" s="14">
        <v>16</v>
      </c>
      <c r="E46" s="14">
        <v>1</v>
      </c>
      <c r="F46" s="14">
        <v>290.4375</v>
      </c>
      <c r="G46" s="14">
        <v>314</v>
      </c>
      <c r="H46" s="14">
        <v>292.43750000000006</v>
      </c>
    </row>
    <row r="47" spans="1:8" hidden="1" x14ac:dyDescent="0.2">
      <c r="A47" s="39">
        <v>4881</v>
      </c>
      <c r="B47" s="14"/>
      <c r="C47" s="14">
        <v>3</v>
      </c>
      <c r="D47" s="14">
        <v>26</v>
      </c>
      <c r="E47" s="14">
        <v>1</v>
      </c>
      <c r="F47" s="14">
        <v>292.15384615384613</v>
      </c>
      <c r="G47" s="14">
        <v>315.65384615384625</v>
      </c>
      <c r="H47" s="14">
        <v>292.38461538461536</v>
      </c>
    </row>
    <row r="48" spans="1:8" hidden="1" x14ac:dyDescent="0.2">
      <c r="A48" s="39">
        <v>4841</v>
      </c>
      <c r="B48" s="14"/>
      <c r="C48" s="14">
        <v>3</v>
      </c>
      <c r="D48" s="14">
        <v>34</v>
      </c>
      <c r="E48" s="14">
        <v>1</v>
      </c>
      <c r="F48" s="14">
        <v>299</v>
      </c>
      <c r="G48" s="14">
        <v>299.97058823529409</v>
      </c>
      <c r="H48" s="14">
        <v>280.9705882352942</v>
      </c>
    </row>
    <row r="49" spans="1:8" hidden="1" x14ac:dyDescent="0.2">
      <c r="A49" s="39">
        <v>4801</v>
      </c>
      <c r="B49" s="14"/>
      <c r="C49" s="14">
        <v>3</v>
      </c>
      <c r="D49" s="14">
        <v>25</v>
      </c>
      <c r="E49" s="14">
        <v>1</v>
      </c>
      <c r="F49" s="14">
        <v>290.08000000000004</v>
      </c>
      <c r="G49" s="14">
        <v>304.16000000000003</v>
      </c>
      <c r="H49" s="14">
        <v>313</v>
      </c>
    </row>
    <row r="50" spans="1:8" hidden="1" x14ac:dyDescent="0.2">
      <c r="A50" s="39">
        <v>4761</v>
      </c>
      <c r="B50" s="14"/>
      <c r="C50" s="14">
        <v>3</v>
      </c>
      <c r="D50" s="14">
        <v>3</v>
      </c>
      <c r="E50" s="14">
        <v>1</v>
      </c>
      <c r="F50" s="14">
        <v>302.33333333333331</v>
      </c>
      <c r="G50" s="14">
        <v>277.33333333333331</v>
      </c>
      <c r="H50" s="14">
        <v>300.33333333333331</v>
      </c>
    </row>
    <row r="51" spans="1:8" hidden="1" x14ac:dyDescent="0.2">
      <c r="A51" s="39">
        <v>4741</v>
      </c>
      <c r="B51" s="14"/>
      <c r="C51" s="14">
        <v>3</v>
      </c>
      <c r="D51" s="14">
        <v>10</v>
      </c>
      <c r="E51" s="14">
        <v>1</v>
      </c>
      <c r="F51" s="14">
        <v>287.8</v>
      </c>
      <c r="G51" s="14">
        <v>296.90000000000003</v>
      </c>
      <c r="H51" s="14">
        <v>295.19999999999993</v>
      </c>
    </row>
    <row r="52" spans="1:8" hidden="1" x14ac:dyDescent="0.2">
      <c r="A52" s="39">
        <v>4721</v>
      </c>
      <c r="B52" s="14"/>
      <c r="C52" s="14">
        <v>3</v>
      </c>
      <c r="D52" s="14">
        <v>9</v>
      </c>
      <c r="E52" s="14">
        <v>1</v>
      </c>
      <c r="F52" s="14">
        <v>287.44444444444446</v>
      </c>
      <c r="G52" s="14">
        <v>308.5555555555556</v>
      </c>
      <c r="H52" s="14">
        <v>285.11111111111109</v>
      </c>
    </row>
    <row r="53" spans="1:8" hidden="1" x14ac:dyDescent="0.2">
      <c r="A53" s="39">
        <v>4691</v>
      </c>
      <c r="B53" s="14"/>
      <c r="C53" s="14">
        <v>3</v>
      </c>
      <c r="D53" s="14">
        <v>10</v>
      </c>
      <c r="E53" s="14">
        <v>1</v>
      </c>
      <c r="F53" s="14">
        <v>317.60000000000002</v>
      </c>
      <c r="G53" s="14">
        <v>315.69999999999993</v>
      </c>
      <c r="H53" s="14">
        <v>322.8</v>
      </c>
    </row>
    <row r="54" spans="1:8" hidden="1" x14ac:dyDescent="0.2">
      <c r="A54" s="39">
        <v>4681</v>
      </c>
      <c r="B54" s="14"/>
      <c r="C54" s="14">
        <v>3</v>
      </c>
      <c r="D54" s="14">
        <v>72</v>
      </c>
      <c r="E54" s="14">
        <v>1</v>
      </c>
      <c r="F54" s="14">
        <v>295.38</v>
      </c>
      <c r="G54" s="14">
        <v>296.83</v>
      </c>
      <c r="H54" s="14">
        <v>276.49</v>
      </c>
    </row>
    <row r="55" spans="1:8" hidden="1" x14ac:dyDescent="0.2">
      <c r="A55" s="39">
        <v>4651</v>
      </c>
      <c r="B55" s="14"/>
      <c r="C55" s="14">
        <v>3</v>
      </c>
      <c r="D55" s="14">
        <v>15</v>
      </c>
      <c r="E55" s="14">
        <v>1</v>
      </c>
      <c r="F55" s="14">
        <v>303.27</v>
      </c>
      <c r="G55" s="14">
        <v>304.39999999999998</v>
      </c>
      <c r="H55" s="14">
        <v>293.87</v>
      </c>
    </row>
    <row r="56" spans="1:8" hidden="1" x14ac:dyDescent="0.2">
      <c r="A56" s="39">
        <v>4611</v>
      </c>
      <c r="B56" s="14"/>
      <c r="C56" s="14">
        <v>3</v>
      </c>
      <c r="D56" s="14">
        <v>46</v>
      </c>
      <c r="E56" s="14">
        <v>1</v>
      </c>
      <c r="F56" s="14">
        <v>294.43</v>
      </c>
      <c r="G56" s="14">
        <v>307.37</v>
      </c>
      <c r="H56" s="14">
        <v>292.14999999999998</v>
      </c>
    </row>
    <row r="57" spans="1:8" hidden="1" x14ac:dyDescent="0.2">
      <c r="A57" s="39">
        <v>4581</v>
      </c>
      <c r="B57" s="14"/>
      <c r="C57" s="14">
        <v>3</v>
      </c>
      <c r="D57" s="14">
        <v>34</v>
      </c>
      <c r="E57" s="14">
        <v>1</v>
      </c>
      <c r="F57" s="14">
        <v>284.26</v>
      </c>
      <c r="G57" s="14">
        <v>297.74</v>
      </c>
      <c r="H57" s="14">
        <v>292.08999999999997</v>
      </c>
    </row>
    <row r="58" spans="1:8" hidden="1" x14ac:dyDescent="0.2">
      <c r="A58" s="39">
        <v>4541</v>
      </c>
      <c r="B58" s="14"/>
      <c r="C58" s="14">
        <v>3</v>
      </c>
      <c r="D58" s="14">
        <v>19</v>
      </c>
      <c r="E58" s="14">
        <v>1</v>
      </c>
      <c r="F58" s="14">
        <v>304.74</v>
      </c>
      <c r="G58" s="14">
        <v>283.42</v>
      </c>
      <c r="H58" s="14">
        <v>282.74</v>
      </c>
    </row>
    <row r="59" spans="1:8" hidden="1" x14ac:dyDescent="0.2">
      <c r="A59" s="39">
        <v>4511</v>
      </c>
      <c r="B59" s="14"/>
      <c r="C59" s="14">
        <v>3</v>
      </c>
      <c r="D59" s="14">
        <v>21</v>
      </c>
      <c r="E59" s="14">
        <v>1</v>
      </c>
      <c r="F59" s="14">
        <v>310.57</v>
      </c>
      <c r="G59" s="14">
        <v>296.57</v>
      </c>
      <c r="H59" s="14">
        <v>281.19</v>
      </c>
    </row>
    <row r="60" spans="1:8" hidden="1" x14ac:dyDescent="0.2">
      <c r="A60" s="34">
        <v>4501</v>
      </c>
      <c r="B60" s="14"/>
      <c r="C60" s="14">
        <v>3</v>
      </c>
      <c r="D60" s="14">
        <v>29</v>
      </c>
      <c r="E60" s="14">
        <v>1</v>
      </c>
      <c r="F60" s="14">
        <v>292.93</v>
      </c>
      <c r="G60" s="14">
        <v>300.38</v>
      </c>
      <c r="H60" s="14">
        <v>283.27999999999997</v>
      </c>
    </row>
    <row r="61" spans="1:8" hidden="1" x14ac:dyDescent="0.2">
      <c r="A61" s="39">
        <v>4491</v>
      </c>
      <c r="B61" s="14"/>
      <c r="C61" s="14">
        <v>3</v>
      </c>
      <c r="D61" s="14">
        <v>33</v>
      </c>
      <c r="E61" s="14">
        <v>1</v>
      </c>
      <c r="F61" s="14">
        <v>300.14999999999998</v>
      </c>
      <c r="G61" s="14">
        <v>319.45</v>
      </c>
      <c r="H61" s="14">
        <v>287.45</v>
      </c>
    </row>
    <row r="62" spans="1:8" hidden="1" x14ac:dyDescent="0.2">
      <c r="A62" s="39">
        <v>4461</v>
      </c>
      <c r="B62" s="14"/>
      <c r="C62" s="14">
        <v>3</v>
      </c>
      <c r="D62" s="14">
        <v>19</v>
      </c>
      <c r="E62" s="14">
        <v>1</v>
      </c>
      <c r="F62" s="14">
        <v>305.42</v>
      </c>
      <c r="G62" s="14">
        <v>307.11</v>
      </c>
      <c r="H62" s="14">
        <v>290.83999999999997</v>
      </c>
    </row>
    <row r="63" spans="1:8" hidden="1" x14ac:dyDescent="0.2">
      <c r="A63" s="39">
        <v>4441</v>
      </c>
      <c r="B63" s="14"/>
      <c r="C63" s="14">
        <v>3</v>
      </c>
      <c r="D63" s="14">
        <v>26</v>
      </c>
      <c r="E63" s="14">
        <v>1</v>
      </c>
      <c r="F63" s="14">
        <v>300.69</v>
      </c>
      <c r="G63" s="14">
        <v>300.08</v>
      </c>
      <c r="H63" s="14">
        <v>274.12</v>
      </c>
    </row>
    <row r="64" spans="1:8" hidden="1" x14ac:dyDescent="0.2">
      <c r="A64" s="34">
        <v>4401</v>
      </c>
      <c r="B64" s="14"/>
      <c r="C64" s="14">
        <v>3</v>
      </c>
      <c r="D64" s="14">
        <v>16</v>
      </c>
      <c r="E64" s="14">
        <v>1</v>
      </c>
      <c r="F64" s="14">
        <v>307.69</v>
      </c>
      <c r="G64" s="14">
        <v>299.5</v>
      </c>
      <c r="H64" s="14">
        <v>300.25</v>
      </c>
    </row>
    <row r="65" spans="1:8" hidden="1" x14ac:dyDescent="0.2">
      <c r="A65" s="34">
        <v>4391</v>
      </c>
      <c r="B65" s="14"/>
      <c r="C65" s="14">
        <v>3</v>
      </c>
      <c r="D65" s="14">
        <v>20</v>
      </c>
      <c r="E65" s="14">
        <v>1</v>
      </c>
      <c r="F65" s="14">
        <v>307.75</v>
      </c>
      <c r="G65" s="14">
        <v>278.60000000000002</v>
      </c>
      <c r="H65" s="14">
        <v>276.85000000000002</v>
      </c>
    </row>
    <row r="66" spans="1:8" hidden="1" x14ac:dyDescent="0.2">
      <c r="A66" s="34">
        <v>4381</v>
      </c>
      <c r="B66" s="14"/>
      <c r="C66" s="14">
        <v>3</v>
      </c>
      <c r="D66" s="14">
        <v>17</v>
      </c>
      <c r="E66" s="14">
        <v>1</v>
      </c>
      <c r="F66" s="14">
        <v>293.58999999999997</v>
      </c>
      <c r="G66" s="14">
        <v>311.47000000000003</v>
      </c>
      <c r="H66" s="14">
        <v>292.70999999999998</v>
      </c>
    </row>
    <row r="67" spans="1:8" hidden="1" x14ac:dyDescent="0.2">
      <c r="A67" s="34">
        <v>4341</v>
      </c>
      <c r="B67" s="14"/>
      <c r="C67" s="14">
        <v>3</v>
      </c>
      <c r="D67" s="14">
        <v>5</v>
      </c>
      <c r="E67" s="14">
        <v>1</v>
      </c>
      <c r="F67" s="14">
        <v>299</v>
      </c>
      <c r="G67" s="14">
        <v>326</v>
      </c>
      <c r="H67" s="14">
        <v>309.39999999999998</v>
      </c>
    </row>
    <row r="68" spans="1:8" hidden="1" x14ac:dyDescent="0.2">
      <c r="A68" s="39">
        <v>4301</v>
      </c>
      <c r="B68" s="14"/>
      <c r="C68" s="14">
        <v>3</v>
      </c>
      <c r="D68" s="14">
        <v>12</v>
      </c>
      <c r="E68" s="14">
        <v>1</v>
      </c>
      <c r="F68" s="14">
        <v>288.99999999999994</v>
      </c>
      <c r="G68" s="14">
        <v>307.41666666666669</v>
      </c>
      <c r="H68" s="14">
        <v>284.33333333333337</v>
      </c>
    </row>
    <row r="69" spans="1:8" hidden="1" x14ac:dyDescent="0.2">
      <c r="A69" s="39">
        <v>4281</v>
      </c>
      <c r="B69" s="14"/>
      <c r="C69" s="14">
        <v>3</v>
      </c>
      <c r="D69" s="14">
        <v>20</v>
      </c>
      <c r="E69" s="14">
        <v>1</v>
      </c>
      <c r="F69" s="14">
        <v>282.85000000000002</v>
      </c>
      <c r="G69" s="14">
        <v>297.60000000000008</v>
      </c>
      <c r="H69" s="14">
        <v>284.39999999999998</v>
      </c>
    </row>
    <row r="70" spans="1:8" hidden="1" x14ac:dyDescent="0.2">
      <c r="A70" s="39">
        <v>4261</v>
      </c>
      <c r="B70" s="14"/>
      <c r="C70" s="14">
        <v>3</v>
      </c>
      <c r="D70" s="14">
        <v>35</v>
      </c>
      <c r="E70" s="14">
        <v>1</v>
      </c>
      <c r="F70" s="14">
        <v>296.85714285714295</v>
      </c>
      <c r="G70" s="14">
        <v>293.45714285714297</v>
      </c>
      <c r="H70" s="14">
        <v>290.25714285714287</v>
      </c>
    </row>
    <row r="71" spans="1:8" hidden="1" x14ac:dyDescent="0.2">
      <c r="A71" s="34">
        <v>4241</v>
      </c>
      <c r="B71" s="14"/>
      <c r="C71" s="14">
        <v>3</v>
      </c>
      <c r="D71" s="14">
        <v>23</v>
      </c>
      <c r="E71" s="14">
        <v>1</v>
      </c>
      <c r="F71" s="14">
        <v>287.57</v>
      </c>
      <c r="G71" s="14">
        <v>300.87</v>
      </c>
      <c r="H71" s="14">
        <v>293.08999999999997</v>
      </c>
    </row>
    <row r="72" spans="1:8" hidden="1" x14ac:dyDescent="0.2">
      <c r="A72" s="39">
        <v>4221</v>
      </c>
      <c r="B72" s="14"/>
      <c r="C72" s="14">
        <v>3</v>
      </c>
      <c r="D72" s="14">
        <v>6</v>
      </c>
      <c r="E72" s="14">
        <v>1</v>
      </c>
      <c r="F72" s="14">
        <v>327.83333333333331</v>
      </c>
      <c r="G72" s="14">
        <v>304.66666666666669</v>
      </c>
      <c r="H72" s="14">
        <v>252.16666666666666</v>
      </c>
    </row>
    <row r="73" spans="1:8" hidden="1" x14ac:dyDescent="0.2">
      <c r="A73" s="39">
        <v>4171</v>
      </c>
      <c r="B73" s="14"/>
      <c r="C73" s="14">
        <v>3</v>
      </c>
      <c r="D73" s="14">
        <v>27</v>
      </c>
      <c r="E73" s="14">
        <v>1</v>
      </c>
      <c r="F73" s="14">
        <v>295.18518518518516</v>
      </c>
      <c r="G73" s="14">
        <v>311.2592592592593</v>
      </c>
      <c r="H73" s="14">
        <v>295.00000000000006</v>
      </c>
    </row>
    <row r="74" spans="1:8" hidden="1" x14ac:dyDescent="0.2">
      <c r="A74" s="34">
        <v>4121</v>
      </c>
      <c r="B74" s="14"/>
      <c r="C74" s="14">
        <v>3</v>
      </c>
      <c r="D74" s="14">
        <v>21</v>
      </c>
      <c r="E74" s="14">
        <v>1</v>
      </c>
      <c r="F74" s="14">
        <v>300.95</v>
      </c>
      <c r="G74" s="14">
        <v>299.86</v>
      </c>
      <c r="H74" s="14">
        <v>278.95</v>
      </c>
    </row>
    <row r="75" spans="1:8" hidden="1" x14ac:dyDescent="0.2">
      <c r="A75" s="39">
        <v>4091</v>
      </c>
      <c r="B75" s="14"/>
      <c r="C75" s="14">
        <v>3</v>
      </c>
      <c r="D75" s="14">
        <v>12</v>
      </c>
      <c r="E75" s="14">
        <v>1</v>
      </c>
      <c r="F75" s="14">
        <v>298.16666666666669</v>
      </c>
      <c r="G75" s="14">
        <v>278.91666666666663</v>
      </c>
      <c r="H75" s="14">
        <v>279.41666666666669</v>
      </c>
    </row>
    <row r="76" spans="1:8" hidden="1" x14ac:dyDescent="0.2">
      <c r="A76" s="39">
        <v>4071</v>
      </c>
      <c r="B76" s="14"/>
      <c r="C76" s="14">
        <v>3</v>
      </c>
      <c r="D76" s="14">
        <v>19</v>
      </c>
      <c r="E76" s="14">
        <v>1</v>
      </c>
      <c r="F76" s="14">
        <v>288.47368421052636</v>
      </c>
      <c r="G76" s="14">
        <v>304.15789473684214</v>
      </c>
      <c r="H76" s="14">
        <v>286.31578947368428</v>
      </c>
    </row>
    <row r="77" spans="1:8" hidden="1" x14ac:dyDescent="0.2">
      <c r="A77" s="39">
        <v>4061</v>
      </c>
      <c r="B77" s="14"/>
      <c r="C77" s="14">
        <v>3</v>
      </c>
      <c r="D77" s="14">
        <v>19</v>
      </c>
      <c r="E77" s="14">
        <v>1</v>
      </c>
      <c r="F77" s="14">
        <v>314.36842105263156</v>
      </c>
      <c r="G77" s="14">
        <v>305.1052631578948</v>
      </c>
      <c r="H77" s="14">
        <v>294.05263157894734</v>
      </c>
    </row>
    <row r="78" spans="1:8" hidden="1" x14ac:dyDescent="0.2">
      <c r="A78" s="34">
        <v>4031</v>
      </c>
      <c r="B78" s="14"/>
      <c r="C78" s="14">
        <v>3</v>
      </c>
      <c r="D78" s="14">
        <v>60</v>
      </c>
      <c r="E78" s="14">
        <v>1</v>
      </c>
      <c r="F78" s="14">
        <v>310.73</v>
      </c>
      <c r="G78" s="14">
        <v>302.82</v>
      </c>
      <c r="H78" s="14">
        <v>287.77</v>
      </c>
    </row>
    <row r="79" spans="1:8" hidden="1" x14ac:dyDescent="0.2">
      <c r="A79" s="34">
        <v>4021</v>
      </c>
      <c r="B79" s="14"/>
      <c r="C79" s="14">
        <v>3</v>
      </c>
      <c r="D79" s="14">
        <v>22</v>
      </c>
      <c r="E79" s="14">
        <v>1</v>
      </c>
      <c r="F79" s="14">
        <v>283.91000000000003</v>
      </c>
      <c r="G79" s="14">
        <v>289.77</v>
      </c>
      <c r="H79" s="14">
        <v>299.23</v>
      </c>
    </row>
    <row r="80" spans="1:8" hidden="1" x14ac:dyDescent="0.2">
      <c r="A80" s="34">
        <v>4012</v>
      </c>
      <c r="B80" s="14"/>
      <c r="C80" s="14">
        <v>3</v>
      </c>
      <c r="D80" s="14">
        <v>8</v>
      </c>
      <c r="E80" s="14">
        <v>1</v>
      </c>
      <c r="F80" s="14">
        <v>293.75</v>
      </c>
      <c r="G80" s="14">
        <v>296.75</v>
      </c>
      <c r="H80" s="14">
        <v>313.75</v>
      </c>
    </row>
    <row r="81" spans="1:8" hidden="1" x14ac:dyDescent="0.2">
      <c r="A81" s="34">
        <v>3241</v>
      </c>
      <c r="B81" s="14"/>
      <c r="C81" s="14">
        <v>3</v>
      </c>
      <c r="D81" s="14">
        <v>10</v>
      </c>
      <c r="E81" s="14">
        <v>1</v>
      </c>
      <c r="F81" s="14">
        <v>288.8</v>
      </c>
      <c r="G81" s="14">
        <v>284.8</v>
      </c>
      <c r="H81" s="14">
        <v>279.10000000000002</v>
      </c>
    </row>
    <row r="82" spans="1:8" hidden="1" x14ac:dyDescent="0.2">
      <c r="A82" s="34">
        <v>3191</v>
      </c>
      <c r="B82" s="14"/>
      <c r="C82" s="14">
        <v>3</v>
      </c>
      <c r="D82" s="14"/>
      <c r="E82" s="14">
        <v>1</v>
      </c>
      <c r="F82" s="14"/>
      <c r="G82" s="14"/>
      <c r="H82" s="14"/>
    </row>
    <row r="83" spans="1:8" hidden="1" x14ac:dyDescent="0.2">
      <c r="A83" s="34">
        <v>3181</v>
      </c>
      <c r="B83" s="14"/>
      <c r="C83" s="14">
        <v>3</v>
      </c>
      <c r="D83" s="14">
        <v>20</v>
      </c>
      <c r="E83" s="14">
        <v>1</v>
      </c>
      <c r="F83" s="14">
        <v>285.8</v>
      </c>
      <c r="G83" s="14">
        <v>295.5</v>
      </c>
      <c r="H83" s="14">
        <v>280.5</v>
      </c>
    </row>
    <row r="84" spans="1:8" hidden="1" x14ac:dyDescent="0.2">
      <c r="A84" s="34">
        <v>3141</v>
      </c>
      <c r="B84" s="14"/>
      <c r="C84" s="14">
        <v>3</v>
      </c>
      <c r="D84" s="14">
        <v>30</v>
      </c>
      <c r="E84" s="14">
        <v>1</v>
      </c>
      <c r="F84" s="14">
        <v>285.2</v>
      </c>
      <c r="G84" s="14">
        <v>297.27</v>
      </c>
      <c r="H84" s="14">
        <v>276.37</v>
      </c>
    </row>
    <row r="85" spans="1:8" hidden="1" x14ac:dyDescent="0.2">
      <c r="A85" s="34">
        <v>3111</v>
      </c>
      <c r="B85" s="14"/>
      <c r="C85" s="14">
        <v>3</v>
      </c>
      <c r="D85" s="14">
        <v>5</v>
      </c>
      <c r="E85" s="14">
        <v>1</v>
      </c>
      <c r="F85" s="14">
        <v>285.2</v>
      </c>
      <c r="G85" s="14">
        <v>322.60000000000002</v>
      </c>
      <c r="H85" s="14">
        <v>301.2</v>
      </c>
    </row>
    <row r="86" spans="1:8" hidden="1" x14ac:dyDescent="0.2">
      <c r="A86" s="34">
        <v>3101</v>
      </c>
      <c r="B86" s="14"/>
      <c r="C86" s="14">
        <v>3</v>
      </c>
      <c r="D86" s="14">
        <v>7</v>
      </c>
      <c r="E86" s="14">
        <v>1</v>
      </c>
      <c r="F86" s="14">
        <v>313.57</v>
      </c>
      <c r="G86" s="14">
        <v>317.29000000000002</v>
      </c>
      <c r="H86" s="14">
        <v>317.43</v>
      </c>
    </row>
    <row r="87" spans="1:8" hidden="1" x14ac:dyDescent="0.2">
      <c r="A87" s="34">
        <v>3100</v>
      </c>
      <c r="B87" s="14"/>
      <c r="C87" s="14">
        <v>3</v>
      </c>
      <c r="D87" s="14">
        <v>9</v>
      </c>
      <c r="E87" s="14">
        <v>1</v>
      </c>
      <c r="F87" s="14">
        <v>303.67</v>
      </c>
      <c r="G87" s="14">
        <v>305.77999999999997</v>
      </c>
      <c r="H87" s="14">
        <v>306.67</v>
      </c>
    </row>
    <row r="88" spans="1:8" hidden="1" x14ac:dyDescent="0.2">
      <c r="A88" s="34">
        <v>3061</v>
      </c>
      <c r="B88" s="14"/>
      <c r="C88" s="14">
        <v>3</v>
      </c>
      <c r="D88" s="14">
        <v>5</v>
      </c>
      <c r="E88" s="14">
        <v>1</v>
      </c>
      <c r="F88" s="14">
        <v>301.60000000000002</v>
      </c>
      <c r="G88" s="14">
        <v>273</v>
      </c>
      <c r="H88" s="14">
        <v>285.39999999999998</v>
      </c>
    </row>
    <row r="89" spans="1:8" hidden="1" x14ac:dyDescent="0.2">
      <c r="A89" s="34">
        <v>3051</v>
      </c>
      <c r="B89" s="14"/>
      <c r="C89" s="14">
        <v>3</v>
      </c>
      <c r="D89" s="14">
        <v>39</v>
      </c>
      <c r="E89" s="14">
        <v>1</v>
      </c>
      <c r="F89" s="14">
        <v>293.44</v>
      </c>
      <c r="G89" s="14">
        <v>296.44</v>
      </c>
      <c r="H89" s="14">
        <v>302.27999999999997</v>
      </c>
    </row>
    <row r="90" spans="1:8" hidden="1" x14ac:dyDescent="0.2">
      <c r="A90" s="34">
        <v>3041</v>
      </c>
      <c r="B90" s="14"/>
      <c r="C90" s="14">
        <v>3</v>
      </c>
      <c r="D90" s="14">
        <v>13</v>
      </c>
      <c r="E90" s="14">
        <v>1</v>
      </c>
      <c r="F90" s="14">
        <v>287.77</v>
      </c>
      <c r="G90" s="14">
        <v>306.85000000000002</v>
      </c>
      <c r="H90" s="14">
        <v>290.69</v>
      </c>
    </row>
    <row r="91" spans="1:8" hidden="1" x14ac:dyDescent="0.2">
      <c r="A91" s="39">
        <v>3034</v>
      </c>
      <c r="B91" s="14"/>
      <c r="C91" s="14">
        <v>3</v>
      </c>
      <c r="D91" s="14">
        <v>2</v>
      </c>
      <c r="E91" s="14">
        <v>1</v>
      </c>
      <c r="F91" s="14">
        <v>280.5</v>
      </c>
      <c r="G91" s="14">
        <v>317</v>
      </c>
      <c r="H91" s="14">
        <v>311.5</v>
      </c>
    </row>
    <row r="92" spans="1:8" hidden="1" x14ac:dyDescent="0.2">
      <c r="A92" s="39">
        <v>3024</v>
      </c>
      <c r="B92" s="14"/>
      <c r="C92" s="14">
        <v>3</v>
      </c>
      <c r="D92" s="14">
        <v>39</v>
      </c>
      <c r="E92" s="14">
        <v>1</v>
      </c>
      <c r="F92" s="14">
        <v>288.77</v>
      </c>
      <c r="G92" s="14">
        <v>313.44</v>
      </c>
      <c r="H92" s="14">
        <v>296.36</v>
      </c>
    </row>
    <row r="93" spans="1:8" hidden="1" x14ac:dyDescent="0.2">
      <c r="A93" s="39">
        <v>2991</v>
      </c>
      <c r="B93" s="14"/>
      <c r="C93" s="14">
        <v>3</v>
      </c>
      <c r="D93" s="14">
        <v>11</v>
      </c>
      <c r="E93" s="14">
        <v>1</v>
      </c>
      <c r="F93" s="14">
        <v>284.63636363636368</v>
      </c>
      <c r="G93" s="14">
        <v>320.09090909090912</v>
      </c>
      <c r="H93" s="14">
        <v>339.63636363636363</v>
      </c>
    </row>
    <row r="94" spans="1:8" hidden="1" x14ac:dyDescent="0.2">
      <c r="A94" s="39">
        <v>2981</v>
      </c>
      <c r="B94" s="14"/>
      <c r="C94" s="14">
        <v>3</v>
      </c>
      <c r="D94" s="14">
        <v>24</v>
      </c>
      <c r="E94" s="14">
        <v>1</v>
      </c>
      <c r="F94" s="14">
        <v>288.70833333333297</v>
      </c>
      <c r="G94" s="14">
        <v>295.66666666666663</v>
      </c>
      <c r="H94" s="14">
        <v>296.9166666666668</v>
      </c>
    </row>
    <row r="95" spans="1:8" hidden="1" x14ac:dyDescent="0.2">
      <c r="A95" s="39">
        <v>2941</v>
      </c>
      <c r="B95" s="14"/>
      <c r="C95" s="14">
        <v>3</v>
      </c>
      <c r="D95" s="14">
        <v>39</v>
      </c>
      <c r="E95" s="14">
        <v>1</v>
      </c>
      <c r="F95" s="14">
        <v>296.02564102564099</v>
      </c>
      <c r="G95" s="14">
        <v>304.30769230769232</v>
      </c>
      <c r="H95" s="14">
        <v>298.97435897435901</v>
      </c>
    </row>
    <row r="96" spans="1:8" hidden="1" x14ac:dyDescent="0.2">
      <c r="A96" s="39">
        <v>2911</v>
      </c>
      <c r="B96" s="14"/>
      <c r="C96" s="14">
        <v>3</v>
      </c>
      <c r="D96" s="14">
        <v>30</v>
      </c>
      <c r="E96" s="14">
        <v>1</v>
      </c>
      <c r="F96" s="14">
        <v>281.63333333333327</v>
      </c>
      <c r="G96" s="14">
        <v>305.33333333333331</v>
      </c>
      <c r="H96" s="14">
        <v>277.39999999999998</v>
      </c>
    </row>
    <row r="97" spans="1:8" hidden="1" x14ac:dyDescent="0.2">
      <c r="A97" s="39">
        <v>2901</v>
      </c>
      <c r="B97" s="14"/>
      <c r="C97" s="14">
        <v>3</v>
      </c>
      <c r="D97" s="14">
        <v>43</v>
      </c>
      <c r="E97" s="14">
        <v>1</v>
      </c>
      <c r="F97" s="14">
        <v>295.95348837209298</v>
      </c>
      <c r="G97" s="14">
        <v>305.44186046511635</v>
      </c>
      <c r="H97" s="14">
        <v>285.30232558139522</v>
      </c>
    </row>
    <row r="98" spans="1:8" hidden="1" x14ac:dyDescent="0.2">
      <c r="A98" s="39">
        <v>2881</v>
      </c>
      <c r="B98" s="14"/>
      <c r="C98" s="14">
        <v>3</v>
      </c>
      <c r="D98" s="14">
        <v>5</v>
      </c>
      <c r="E98" s="14">
        <v>1</v>
      </c>
      <c r="F98" s="14">
        <v>328.2</v>
      </c>
      <c r="G98" s="14">
        <v>318.39999999999998</v>
      </c>
      <c r="H98" s="14">
        <v>314</v>
      </c>
    </row>
    <row r="99" spans="1:8" hidden="1" x14ac:dyDescent="0.2">
      <c r="A99" s="39">
        <v>2821</v>
      </c>
      <c r="B99" s="14"/>
      <c r="C99" s="14">
        <v>3</v>
      </c>
      <c r="D99" s="14">
        <v>20</v>
      </c>
      <c r="E99" s="14">
        <v>1</v>
      </c>
      <c r="F99" s="14">
        <v>298.85000000000002</v>
      </c>
      <c r="G99" s="14">
        <v>302.3</v>
      </c>
      <c r="H99" s="14">
        <v>284.14999999999998</v>
      </c>
    </row>
    <row r="100" spans="1:8" hidden="1" x14ac:dyDescent="0.2">
      <c r="A100" s="39">
        <v>2801</v>
      </c>
      <c r="B100" s="14"/>
      <c r="C100" s="14">
        <v>3</v>
      </c>
      <c r="D100" s="14">
        <v>17</v>
      </c>
      <c r="E100" s="14">
        <v>1</v>
      </c>
      <c r="F100" s="14">
        <v>279.41176470588232</v>
      </c>
      <c r="G100" s="14">
        <v>291.99999999999994</v>
      </c>
      <c r="H100" s="14">
        <v>290.47058823529414</v>
      </c>
    </row>
    <row r="101" spans="1:8" hidden="1" x14ac:dyDescent="0.2">
      <c r="A101" s="39">
        <v>2781</v>
      </c>
      <c r="B101" s="14"/>
      <c r="C101" s="14">
        <v>3</v>
      </c>
      <c r="D101" s="14">
        <v>24</v>
      </c>
      <c r="E101" s="14">
        <v>1</v>
      </c>
      <c r="F101" s="14">
        <v>301.875</v>
      </c>
      <c r="G101" s="14">
        <v>287.66666666666674</v>
      </c>
      <c r="H101" s="14">
        <v>263.29166666666669</v>
      </c>
    </row>
    <row r="102" spans="1:8" hidden="1" x14ac:dyDescent="0.2">
      <c r="A102" s="39">
        <v>2741</v>
      </c>
      <c r="B102" s="14"/>
      <c r="C102" s="14">
        <v>3</v>
      </c>
      <c r="D102" s="14">
        <v>12</v>
      </c>
      <c r="E102" s="14">
        <v>1</v>
      </c>
      <c r="F102" s="14">
        <v>297.83333333333331</v>
      </c>
      <c r="G102" s="14">
        <v>316.08333333333337</v>
      </c>
      <c r="H102" s="14">
        <v>287.66666666666663</v>
      </c>
    </row>
    <row r="103" spans="1:8" hidden="1" x14ac:dyDescent="0.2">
      <c r="A103" s="39">
        <v>2701</v>
      </c>
      <c r="B103" s="14"/>
      <c r="C103" s="14">
        <v>3</v>
      </c>
      <c r="D103" s="14">
        <v>13</v>
      </c>
      <c r="E103" s="14">
        <v>1</v>
      </c>
      <c r="F103" s="14">
        <v>283.07692307692298</v>
      </c>
      <c r="G103" s="14">
        <v>309.76923076923077</v>
      </c>
      <c r="H103" s="14">
        <v>286.61538461538464</v>
      </c>
    </row>
    <row r="104" spans="1:8" hidden="1" x14ac:dyDescent="0.2">
      <c r="A104" s="39">
        <v>2661</v>
      </c>
      <c r="B104" s="14"/>
      <c r="C104" s="14">
        <v>3</v>
      </c>
      <c r="D104" s="14">
        <v>69</v>
      </c>
      <c r="E104" s="14">
        <v>1</v>
      </c>
      <c r="F104" s="14">
        <v>298.94202898550742</v>
      </c>
      <c r="G104" s="14">
        <v>290.56521739130432</v>
      </c>
      <c r="H104" s="14">
        <v>281.85507246376807</v>
      </c>
    </row>
    <row r="105" spans="1:8" hidden="1" x14ac:dyDescent="0.2">
      <c r="A105" s="39">
        <v>2651</v>
      </c>
      <c r="B105" s="14"/>
      <c r="C105" s="14">
        <v>3</v>
      </c>
      <c r="D105" s="14">
        <v>14</v>
      </c>
      <c r="E105" s="14">
        <v>1</v>
      </c>
      <c r="F105" s="14">
        <v>286.71428571428567</v>
      </c>
      <c r="G105" s="14">
        <v>300.85714285714283</v>
      </c>
      <c r="H105" s="14">
        <v>288.42857142857144</v>
      </c>
    </row>
    <row r="106" spans="1:8" hidden="1" x14ac:dyDescent="0.2">
      <c r="A106" s="39">
        <v>2641</v>
      </c>
      <c r="B106" s="14"/>
      <c r="C106" s="14">
        <v>3</v>
      </c>
      <c r="D106" s="14">
        <v>5</v>
      </c>
      <c r="E106" s="14">
        <v>1</v>
      </c>
      <c r="F106" s="14">
        <v>291.2</v>
      </c>
      <c r="G106" s="14">
        <v>290.8</v>
      </c>
      <c r="H106" s="14">
        <v>291.60000000000002</v>
      </c>
    </row>
    <row r="107" spans="1:8" hidden="1" x14ac:dyDescent="0.2">
      <c r="A107" s="39">
        <v>2581</v>
      </c>
      <c r="B107" s="14"/>
      <c r="C107" s="14">
        <v>3</v>
      </c>
      <c r="D107" s="14">
        <v>21</v>
      </c>
      <c r="E107" s="14">
        <v>1</v>
      </c>
      <c r="F107" s="14">
        <v>302.52380952380946</v>
      </c>
      <c r="G107" s="14">
        <v>319.71428571428561</v>
      </c>
      <c r="H107" s="14">
        <v>283.85714285714289</v>
      </c>
    </row>
    <row r="108" spans="1:8" hidden="1" x14ac:dyDescent="0.2">
      <c r="A108" s="39">
        <v>2541</v>
      </c>
      <c r="B108" s="14"/>
      <c r="C108" s="14">
        <v>3</v>
      </c>
      <c r="D108" s="14">
        <v>16</v>
      </c>
      <c r="E108" s="14">
        <v>1</v>
      </c>
      <c r="F108" s="14">
        <v>278</v>
      </c>
      <c r="G108" s="14">
        <v>320.93750000000006</v>
      </c>
      <c r="H108" s="14">
        <v>276</v>
      </c>
    </row>
    <row r="109" spans="1:8" hidden="1" x14ac:dyDescent="0.2">
      <c r="A109" s="39">
        <v>2531</v>
      </c>
      <c r="B109" s="14"/>
      <c r="C109" s="14">
        <v>3</v>
      </c>
      <c r="D109" s="14">
        <v>6</v>
      </c>
      <c r="E109" s="14">
        <v>1</v>
      </c>
      <c r="F109" s="14">
        <v>313.83333333333331</v>
      </c>
      <c r="G109" s="14">
        <v>276.5</v>
      </c>
      <c r="H109" s="14">
        <v>278.16666666666663</v>
      </c>
    </row>
    <row r="110" spans="1:8" hidden="1" x14ac:dyDescent="0.2">
      <c r="A110" s="39">
        <v>2521</v>
      </c>
      <c r="B110" s="14"/>
      <c r="C110" s="14">
        <v>3</v>
      </c>
      <c r="D110" s="14">
        <v>12</v>
      </c>
      <c r="E110" s="14">
        <v>1</v>
      </c>
      <c r="F110" s="14">
        <v>305.75000000000006</v>
      </c>
      <c r="G110" s="14">
        <v>308.58333333333331</v>
      </c>
      <c r="H110" s="14">
        <v>303.74999999999994</v>
      </c>
    </row>
    <row r="111" spans="1:8" hidden="1" x14ac:dyDescent="0.2">
      <c r="A111" s="39">
        <v>2511</v>
      </c>
      <c r="B111" s="14"/>
      <c r="C111" s="14">
        <v>3</v>
      </c>
      <c r="D111" s="14">
        <v>18</v>
      </c>
      <c r="E111" s="14">
        <v>1</v>
      </c>
      <c r="F111" s="14">
        <v>291.22222222222223</v>
      </c>
      <c r="G111" s="14">
        <v>284.33333333333337</v>
      </c>
      <c r="H111" s="14">
        <v>291.83333333333337</v>
      </c>
    </row>
    <row r="112" spans="1:8" hidden="1" x14ac:dyDescent="0.2">
      <c r="A112" s="39">
        <v>2501</v>
      </c>
      <c r="B112" s="14"/>
      <c r="C112" s="14">
        <v>3</v>
      </c>
      <c r="D112" s="14">
        <v>31</v>
      </c>
      <c r="E112" s="14">
        <v>1</v>
      </c>
      <c r="F112" s="14">
        <v>285.93548387096774</v>
      </c>
      <c r="G112" s="14">
        <v>300.70967741935482</v>
      </c>
      <c r="H112" s="14">
        <v>287.06451612903226</v>
      </c>
    </row>
    <row r="113" spans="1:8" hidden="1" x14ac:dyDescent="0.2">
      <c r="A113" s="39">
        <v>2441</v>
      </c>
      <c r="B113" s="14"/>
      <c r="C113" s="14">
        <v>3</v>
      </c>
      <c r="D113" s="14">
        <v>12</v>
      </c>
      <c r="E113" s="14">
        <v>1</v>
      </c>
      <c r="F113" s="14">
        <v>301.49999999999994</v>
      </c>
      <c r="G113" s="14">
        <v>309.83333333333326</v>
      </c>
      <c r="H113" s="14">
        <v>282.66666666666669</v>
      </c>
    </row>
    <row r="114" spans="1:8" hidden="1" x14ac:dyDescent="0.2">
      <c r="A114" s="39">
        <v>2401</v>
      </c>
      <c r="B114" s="14"/>
      <c r="C114" s="14">
        <v>3</v>
      </c>
      <c r="D114" s="14">
        <v>19</v>
      </c>
      <c r="E114" s="14">
        <v>1</v>
      </c>
      <c r="F114" s="14">
        <v>293.21052631578948</v>
      </c>
      <c r="G114" s="14">
        <v>311.68421052631572</v>
      </c>
      <c r="H114" s="14">
        <v>283.4736842105263</v>
      </c>
    </row>
    <row r="115" spans="1:8" hidden="1" x14ac:dyDescent="0.2">
      <c r="A115" s="39">
        <v>2371</v>
      </c>
      <c r="B115" s="14"/>
      <c r="C115" s="14">
        <v>3</v>
      </c>
      <c r="D115" s="14">
        <v>27</v>
      </c>
      <c r="E115" s="14">
        <v>1</v>
      </c>
      <c r="F115" s="14">
        <v>296.81481481481484</v>
      </c>
      <c r="G115" s="14">
        <v>323.48148148148147</v>
      </c>
      <c r="H115" s="14">
        <v>293</v>
      </c>
    </row>
    <row r="116" spans="1:8" hidden="1" x14ac:dyDescent="0.2">
      <c r="A116" s="39">
        <v>2361</v>
      </c>
      <c r="B116" s="14"/>
      <c r="C116" s="14">
        <v>3</v>
      </c>
      <c r="D116" s="14">
        <v>24</v>
      </c>
      <c r="E116" s="14">
        <v>1</v>
      </c>
      <c r="F116" s="14">
        <v>293.79166666666669</v>
      </c>
      <c r="G116" s="14">
        <v>304.41666666666669</v>
      </c>
      <c r="H116" s="14">
        <v>274.95833333333331</v>
      </c>
    </row>
    <row r="117" spans="1:8" hidden="1" x14ac:dyDescent="0.2">
      <c r="A117" s="39">
        <v>2351</v>
      </c>
      <c r="B117" s="14"/>
      <c r="C117" s="14">
        <v>3</v>
      </c>
      <c r="D117" s="14">
        <v>25</v>
      </c>
      <c r="E117" s="14">
        <v>1</v>
      </c>
      <c r="F117" s="14">
        <v>292.88</v>
      </c>
      <c r="G117" s="14">
        <v>297.24</v>
      </c>
      <c r="H117" s="14">
        <v>310.88</v>
      </c>
    </row>
    <row r="118" spans="1:8" hidden="1" x14ac:dyDescent="0.2">
      <c r="A118" s="39">
        <v>2341</v>
      </c>
      <c r="B118" s="14"/>
      <c r="C118" s="14">
        <v>3</v>
      </c>
      <c r="D118" s="14">
        <v>12</v>
      </c>
      <c r="E118" s="14">
        <v>1</v>
      </c>
      <c r="F118" s="14">
        <v>286.58333333333331</v>
      </c>
      <c r="G118" s="14">
        <v>289.5</v>
      </c>
      <c r="H118" s="14">
        <v>282.74999999999994</v>
      </c>
    </row>
    <row r="119" spans="1:8" hidden="1" x14ac:dyDescent="0.2">
      <c r="A119" s="39">
        <v>2331</v>
      </c>
      <c r="B119" s="14"/>
      <c r="C119" s="14">
        <v>3</v>
      </c>
      <c r="D119" s="14">
        <v>12</v>
      </c>
      <c r="E119" s="14">
        <v>1</v>
      </c>
      <c r="F119" s="14">
        <v>287.16666666666663</v>
      </c>
      <c r="G119" s="14">
        <v>305.66666666666663</v>
      </c>
      <c r="H119" s="14">
        <v>304.08333333333337</v>
      </c>
    </row>
    <row r="120" spans="1:8" hidden="1" x14ac:dyDescent="0.2">
      <c r="A120" s="39">
        <v>2321</v>
      </c>
      <c r="B120" s="14"/>
      <c r="C120" s="14">
        <v>3</v>
      </c>
      <c r="D120" s="14">
        <v>11</v>
      </c>
      <c r="E120" s="14">
        <v>1</v>
      </c>
      <c r="F120" s="14">
        <v>278.72727272727269</v>
      </c>
      <c r="G120" s="14">
        <v>295.63636363636357</v>
      </c>
      <c r="H120" s="14">
        <v>278</v>
      </c>
    </row>
    <row r="121" spans="1:8" hidden="1" x14ac:dyDescent="0.2">
      <c r="A121" s="39">
        <v>2281</v>
      </c>
      <c r="B121" s="14"/>
      <c r="C121" s="14">
        <v>3</v>
      </c>
      <c r="D121" s="14">
        <v>39</v>
      </c>
      <c r="E121" s="14">
        <v>1</v>
      </c>
      <c r="F121" s="14">
        <v>297.07692307692315</v>
      </c>
      <c r="G121" s="14">
        <v>300.92307692307691</v>
      </c>
      <c r="H121" s="14">
        <v>279.94871794871807</v>
      </c>
    </row>
    <row r="122" spans="1:8" hidden="1" x14ac:dyDescent="0.2">
      <c r="A122" s="39">
        <v>2261</v>
      </c>
      <c r="B122" s="14"/>
      <c r="C122" s="14">
        <v>3</v>
      </c>
      <c r="D122" s="14">
        <v>8</v>
      </c>
      <c r="E122" s="14">
        <v>1</v>
      </c>
      <c r="F122" s="14">
        <v>295.25</v>
      </c>
      <c r="G122" s="14">
        <v>266.5</v>
      </c>
      <c r="H122" s="14">
        <v>288.875</v>
      </c>
    </row>
    <row r="123" spans="1:8" hidden="1" x14ac:dyDescent="0.2">
      <c r="A123" s="39">
        <v>2241</v>
      </c>
      <c r="B123" s="14"/>
      <c r="C123" s="14">
        <v>3</v>
      </c>
      <c r="D123" s="14">
        <v>32</v>
      </c>
      <c r="E123" s="14">
        <v>1</v>
      </c>
      <c r="F123" s="14">
        <v>290.4375</v>
      </c>
      <c r="G123" s="14">
        <v>306.87499999999994</v>
      </c>
      <c r="H123" s="14">
        <v>295.78125</v>
      </c>
    </row>
    <row r="124" spans="1:8" hidden="1" x14ac:dyDescent="0.2">
      <c r="A124" s="39">
        <v>2191</v>
      </c>
      <c r="B124" s="14"/>
      <c r="C124" s="14">
        <v>3</v>
      </c>
      <c r="D124" s="14">
        <v>25</v>
      </c>
      <c r="E124" s="14">
        <v>1</v>
      </c>
      <c r="F124" s="14">
        <v>285.28000000000003</v>
      </c>
      <c r="G124" s="14">
        <v>284.88</v>
      </c>
      <c r="H124" s="14">
        <v>290.15999999999997</v>
      </c>
    </row>
    <row r="125" spans="1:8" hidden="1" x14ac:dyDescent="0.2">
      <c r="A125" s="39">
        <v>2181</v>
      </c>
      <c r="B125" s="14"/>
      <c r="C125" s="14">
        <v>3</v>
      </c>
      <c r="D125" s="14">
        <v>27</v>
      </c>
      <c r="E125" s="14">
        <v>1</v>
      </c>
      <c r="F125" s="14">
        <v>294.96296296296288</v>
      </c>
      <c r="G125" s="14">
        <v>294.2962962962963</v>
      </c>
      <c r="H125" s="14">
        <v>278.40740740740739</v>
      </c>
    </row>
    <row r="126" spans="1:8" hidden="1" x14ac:dyDescent="0.2">
      <c r="A126" s="39">
        <v>2161</v>
      </c>
      <c r="B126" s="14"/>
      <c r="C126" s="14">
        <v>3</v>
      </c>
      <c r="D126" s="14">
        <v>18</v>
      </c>
      <c r="E126" s="14">
        <v>1</v>
      </c>
      <c r="F126" s="14">
        <v>302.88888888888897</v>
      </c>
      <c r="G126" s="14">
        <v>304.11111111111114</v>
      </c>
      <c r="H126" s="14">
        <v>280.33333333333326</v>
      </c>
    </row>
    <row r="127" spans="1:8" hidden="1" x14ac:dyDescent="0.2">
      <c r="A127" s="39">
        <v>2151</v>
      </c>
      <c r="B127" s="14"/>
      <c r="C127" s="14">
        <v>3</v>
      </c>
      <c r="D127" s="14">
        <v>22</v>
      </c>
      <c r="E127" s="14">
        <v>1</v>
      </c>
      <c r="F127" s="14">
        <v>302.09090909090912</v>
      </c>
      <c r="G127" s="14">
        <v>312.72727272727269</v>
      </c>
      <c r="H127" s="14">
        <v>307.22727272727269</v>
      </c>
    </row>
    <row r="128" spans="1:8" hidden="1" x14ac:dyDescent="0.2">
      <c r="A128" s="39">
        <v>2111</v>
      </c>
      <c r="B128" s="14"/>
      <c r="C128" s="14">
        <v>3</v>
      </c>
      <c r="D128" s="14">
        <v>28</v>
      </c>
      <c r="E128" s="14">
        <v>1</v>
      </c>
      <c r="F128" s="14">
        <v>295.10714285714289</v>
      </c>
      <c r="G128" s="14">
        <v>301.74999999999994</v>
      </c>
      <c r="H128" s="14">
        <v>273.32142857142861</v>
      </c>
    </row>
    <row r="129" spans="1:8" hidden="1" x14ac:dyDescent="0.2">
      <c r="A129" s="39">
        <v>2081</v>
      </c>
      <c r="B129" s="14"/>
      <c r="C129" s="14">
        <v>3</v>
      </c>
      <c r="D129" s="14">
        <v>30</v>
      </c>
      <c r="E129" s="14">
        <v>1</v>
      </c>
      <c r="F129" s="14">
        <v>289.10000000000002</v>
      </c>
      <c r="G129" s="14">
        <v>305.56666666666666</v>
      </c>
      <c r="H129" s="14">
        <v>275.56666666666661</v>
      </c>
    </row>
    <row r="130" spans="1:8" hidden="1" x14ac:dyDescent="0.2">
      <c r="A130" s="39">
        <v>2060</v>
      </c>
      <c r="B130" s="14"/>
      <c r="C130" s="14">
        <v>3</v>
      </c>
      <c r="D130" s="14">
        <v>10</v>
      </c>
      <c r="E130" s="14">
        <v>1</v>
      </c>
      <c r="F130" s="14">
        <v>301.60000000000008</v>
      </c>
      <c r="G130" s="14">
        <v>296.40000000000003</v>
      </c>
      <c r="H130" s="14">
        <v>292.8</v>
      </c>
    </row>
    <row r="131" spans="1:8" hidden="1" x14ac:dyDescent="0.2">
      <c r="A131" s="39">
        <v>2041</v>
      </c>
      <c r="B131" s="14"/>
      <c r="C131" s="14">
        <v>3</v>
      </c>
      <c r="D131" s="14">
        <v>14</v>
      </c>
      <c r="E131" s="14">
        <v>1</v>
      </c>
      <c r="F131" s="14">
        <v>300.28571428571428</v>
      </c>
      <c r="G131" s="14">
        <v>301.9285714285715</v>
      </c>
      <c r="H131" s="14">
        <v>295.42857142857144</v>
      </c>
    </row>
    <row r="132" spans="1:8" hidden="1" x14ac:dyDescent="0.2">
      <c r="A132" s="39">
        <v>2021</v>
      </c>
      <c r="B132" s="14"/>
      <c r="C132" s="14">
        <v>3</v>
      </c>
      <c r="D132" s="14">
        <v>1</v>
      </c>
      <c r="E132" s="14">
        <v>1</v>
      </c>
      <c r="F132" s="14">
        <v>296</v>
      </c>
      <c r="G132" s="14">
        <v>335</v>
      </c>
      <c r="H132" s="14">
        <v>272</v>
      </c>
    </row>
    <row r="133" spans="1:8" hidden="1" x14ac:dyDescent="0.2">
      <c r="A133" s="39">
        <v>2013</v>
      </c>
      <c r="B133" s="14"/>
      <c r="C133" s="14">
        <v>3</v>
      </c>
      <c r="D133" s="14">
        <v>2</v>
      </c>
      <c r="E133" s="14">
        <v>1</v>
      </c>
      <c r="F133" s="14">
        <v>285.5</v>
      </c>
      <c r="G133" s="14">
        <v>264</v>
      </c>
      <c r="H133" s="14">
        <v>292</v>
      </c>
    </row>
    <row r="134" spans="1:8" hidden="1" x14ac:dyDescent="0.2">
      <c r="A134" s="39">
        <v>2007</v>
      </c>
      <c r="B134" s="14"/>
      <c r="C134" s="14">
        <v>3</v>
      </c>
      <c r="D134" s="14">
        <v>3</v>
      </c>
      <c r="E134" s="14">
        <v>1</v>
      </c>
      <c r="F134" s="14">
        <v>311</v>
      </c>
      <c r="G134" s="14">
        <v>276.33333333333331</v>
      </c>
      <c r="H134" s="14">
        <v>321</v>
      </c>
    </row>
    <row r="135" spans="1:8" hidden="1" x14ac:dyDescent="0.2">
      <c r="A135" s="39">
        <v>2006</v>
      </c>
      <c r="B135" s="14"/>
      <c r="C135" s="14">
        <v>3</v>
      </c>
      <c r="D135" s="14">
        <v>6</v>
      </c>
      <c r="E135" s="14">
        <v>1</v>
      </c>
      <c r="F135" s="14">
        <v>294.83333333333337</v>
      </c>
      <c r="G135" s="14">
        <v>304.83333333333337</v>
      </c>
      <c r="H135" s="14">
        <v>284.33333333333331</v>
      </c>
    </row>
    <row r="136" spans="1:8" hidden="1" x14ac:dyDescent="0.2">
      <c r="A136" s="39">
        <v>2003</v>
      </c>
      <c r="B136" s="14"/>
      <c r="C136" s="14">
        <v>3</v>
      </c>
      <c r="D136" s="14">
        <v>5</v>
      </c>
      <c r="E136" s="14">
        <v>1</v>
      </c>
      <c r="F136" s="14">
        <v>319.2</v>
      </c>
      <c r="G136" s="14">
        <v>325</v>
      </c>
      <c r="H136" s="14">
        <v>270.8</v>
      </c>
    </row>
    <row r="137" spans="1:8" hidden="1" x14ac:dyDescent="0.2">
      <c r="A137" s="39">
        <v>2001</v>
      </c>
      <c r="B137" s="14"/>
      <c r="C137" s="14">
        <v>3</v>
      </c>
      <c r="D137" s="14">
        <v>40</v>
      </c>
      <c r="E137" s="14">
        <v>1</v>
      </c>
      <c r="F137" s="14">
        <v>292.57499999999987</v>
      </c>
      <c r="G137" s="14">
        <v>303.77500000000015</v>
      </c>
      <c r="H137" s="14">
        <v>288.84999999999997</v>
      </c>
    </row>
    <row r="138" spans="1:8" hidden="1" x14ac:dyDescent="0.2">
      <c r="A138" s="39">
        <v>1921</v>
      </c>
      <c r="B138" s="14"/>
      <c r="C138" s="14">
        <v>3</v>
      </c>
      <c r="D138" s="14">
        <v>42</v>
      </c>
      <c r="E138" s="14">
        <v>1</v>
      </c>
      <c r="F138" s="14">
        <v>292.07142857142856</v>
      </c>
      <c r="G138" s="14">
        <v>301.95238095238091</v>
      </c>
      <c r="H138" s="14">
        <v>281.02380952380952</v>
      </c>
    </row>
    <row r="139" spans="1:8" hidden="1" x14ac:dyDescent="0.2">
      <c r="A139" s="39">
        <v>1881</v>
      </c>
      <c r="B139" s="14"/>
      <c r="C139" s="14">
        <v>3</v>
      </c>
      <c r="D139" s="14">
        <v>29</v>
      </c>
      <c r="E139" s="14">
        <v>1</v>
      </c>
      <c r="F139" s="14">
        <v>286.24137931034483</v>
      </c>
      <c r="G139" s="14">
        <v>304.89655172413791</v>
      </c>
      <c r="H139" s="14">
        <v>293.55172413793105</v>
      </c>
    </row>
    <row r="140" spans="1:8" hidden="1" x14ac:dyDescent="0.2">
      <c r="A140" s="39">
        <v>1841</v>
      </c>
      <c r="B140" s="14"/>
      <c r="C140" s="14">
        <v>3</v>
      </c>
      <c r="D140" s="14">
        <v>11</v>
      </c>
      <c r="E140" s="14">
        <v>1</v>
      </c>
      <c r="F140" s="14">
        <v>296.90909090909093</v>
      </c>
      <c r="G140" s="14">
        <v>297.27272727272731</v>
      </c>
      <c r="H140" s="14">
        <v>318.36363636363637</v>
      </c>
    </row>
    <row r="141" spans="1:8" hidden="1" x14ac:dyDescent="0.2">
      <c r="A141" s="39">
        <v>1811</v>
      </c>
      <c r="B141" s="14"/>
      <c r="C141" s="14">
        <v>3</v>
      </c>
      <c r="D141" s="14">
        <v>5</v>
      </c>
      <c r="E141" s="14">
        <v>1</v>
      </c>
      <c r="F141" s="14">
        <v>296</v>
      </c>
      <c r="G141" s="14">
        <v>341.6</v>
      </c>
      <c r="H141" s="14">
        <v>353.2</v>
      </c>
    </row>
    <row r="142" spans="1:8" hidden="1" x14ac:dyDescent="0.2">
      <c r="A142" s="39">
        <v>1801</v>
      </c>
      <c r="B142" s="14"/>
      <c r="C142" s="14">
        <v>3</v>
      </c>
      <c r="D142" s="14">
        <v>14</v>
      </c>
      <c r="E142" s="14">
        <v>1</v>
      </c>
      <c r="F142" s="14">
        <v>288.28571428571433</v>
      </c>
      <c r="G142" s="14">
        <v>285.78571428571428</v>
      </c>
      <c r="H142" s="14">
        <v>270.92857142857144</v>
      </c>
    </row>
    <row r="143" spans="1:8" hidden="1" x14ac:dyDescent="0.2">
      <c r="A143" s="39">
        <v>1761</v>
      </c>
      <c r="B143" s="14"/>
      <c r="C143" s="14">
        <v>3</v>
      </c>
      <c r="D143" s="14">
        <v>2</v>
      </c>
      <c r="E143" s="14">
        <v>1</v>
      </c>
      <c r="F143" s="14">
        <v>287</v>
      </c>
      <c r="G143" s="14">
        <v>276.5</v>
      </c>
      <c r="H143" s="14">
        <v>323</v>
      </c>
    </row>
    <row r="144" spans="1:8" hidden="1" x14ac:dyDescent="0.2">
      <c r="A144" s="39">
        <v>1721</v>
      </c>
      <c r="B144" s="14"/>
      <c r="C144" s="14">
        <v>3</v>
      </c>
      <c r="D144" s="14">
        <v>12</v>
      </c>
      <c r="E144" s="14">
        <v>1</v>
      </c>
      <c r="F144" s="14">
        <v>295.58333333333326</v>
      </c>
      <c r="G144" s="14">
        <v>299.5</v>
      </c>
      <c r="H144" s="14">
        <v>300.83333333333337</v>
      </c>
    </row>
    <row r="145" spans="1:8" hidden="1" x14ac:dyDescent="0.2">
      <c r="A145" s="39">
        <v>1691</v>
      </c>
      <c r="B145" s="14"/>
      <c r="C145" s="14">
        <v>3</v>
      </c>
      <c r="D145" s="14">
        <v>5</v>
      </c>
      <c r="E145" s="14">
        <v>1</v>
      </c>
      <c r="F145" s="14">
        <v>295</v>
      </c>
      <c r="G145" s="14">
        <v>322</v>
      </c>
      <c r="H145" s="14">
        <v>289.60000000000002</v>
      </c>
    </row>
    <row r="146" spans="1:8" hidden="1" x14ac:dyDescent="0.2">
      <c r="A146" s="39">
        <v>1681</v>
      </c>
      <c r="B146" s="14"/>
      <c r="C146" s="14">
        <v>3</v>
      </c>
      <c r="D146" s="14">
        <v>20</v>
      </c>
      <c r="E146" s="14">
        <v>1</v>
      </c>
      <c r="F146" s="14">
        <v>299.10000000000002</v>
      </c>
      <c r="G146" s="14">
        <v>321.2</v>
      </c>
      <c r="H146" s="14">
        <v>287.25</v>
      </c>
    </row>
    <row r="147" spans="1:8" hidden="1" x14ac:dyDescent="0.2">
      <c r="A147" s="39">
        <v>1641</v>
      </c>
      <c r="B147" s="14"/>
      <c r="C147" s="14">
        <v>3</v>
      </c>
      <c r="D147" s="14">
        <v>11</v>
      </c>
      <c r="E147" s="14">
        <v>1</v>
      </c>
      <c r="F147" s="14">
        <v>306</v>
      </c>
      <c r="G147" s="14">
        <v>318.81818181818181</v>
      </c>
      <c r="H147" s="14">
        <v>288.4545454545455</v>
      </c>
    </row>
    <row r="148" spans="1:8" hidden="1" x14ac:dyDescent="0.2">
      <c r="A148" s="39">
        <v>1601</v>
      </c>
      <c r="B148" s="14"/>
      <c r="C148" s="14">
        <v>3</v>
      </c>
      <c r="D148" s="14">
        <v>21</v>
      </c>
      <c r="E148" s="14">
        <v>1</v>
      </c>
      <c r="F148" s="14">
        <v>294.33333333333337</v>
      </c>
      <c r="G148" s="14">
        <v>311.66666666666669</v>
      </c>
      <c r="H148" s="14">
        <v>289.66666666666669</v>
      </c>
    </row>
    <row r="149" spans="1:8" hidden="1" x14ac:dyDescent="0.2">
      <c r="A149" s="39">
        <v>1561</v>
      </c>
      <c r="B149" s="14"/>
      <c r="C149" s="14">
        <v>3</v>
      </c>
      <c r="D149" s="14">
        <v>24</v>
      </c>
      <c r="E149" s="14">
        <v>1</v>
      </c>
      <c r="F149" s="14">
        <v>301.70833333333337</v>
      </c>
      <c r="G149" s="14">
        <v>379.49999999999994</v>
      </c>
      <c r="H149" s="14">
        <v>289.79166666666669</v>
      </c>
    </row>
    <row r="150" spans="1:8" hidden="1" x14ac:dyDescent="0.2">
      <c r="A150" s="39">
        <v>1521</v>
      </c>
      <c r="B150" s="14"/>
      <c r="C150" s="14">
        <v>3</v>
      </c>
      <c r="D150" s="14">
        <v>19</v>
      </c>
      <c r="E150" s="14">
        <v>1</v>
      </c>
      <c r="F150" s="14">
        <v>311.36842105263156</v>
      </c>
      <c r="G150" s="14">
        <v>288.5789473684211</v>
      </c>
      <c r="H150" s="14">
        <v>273.21052631578948</v>
      </c>
    </row>
    <row r="151" spans="1:8" hidden="1" x14ac:dyDescent="0.2">
      <c r="A151" s="39">
        <v>1481</v>
      </c>
      <c r="B151" s="14"/>
      <c r="C151" s="14">
        <v>3</v>
      </c>
      <c r="D151" s="14">
        <v>13</v>
      </c>
      <c r="E151" s="14">
        <v>1</v>
      </c>
      <c r="F151" s="14">
        <v>288.92307692307685</v>
      </c>
      <c r="G151" s="14">
        <v>306.07692307692309</v>
      </c>
      <c r="H151" s="14">
        <v>291.69230769230768</v>
      </c>
    </row>
    <row r="152" spans="1:8" hidden="1" x14ac:dyDescent="0.2">
      <c r="A152" s="39">
        <v>1441</v>
      </c>
      <c r="B152" s="14"/>
      <c r="C152" s="14">
        <v>3</v>
      </c>
      <c r="D152" s="14">
        <v>16</v>
      </c>
      <c r="E152" s="14">
        <v>1</v>
      </c>
      <c r="F152" s="14">
        <v>303.12499999999994</v>
      </c>
      <c r="G152" s="14">
        <v>309.3125</v>
      </c>
      <c r="H152" s="14">
        <v>284.18750000000006</v>
      </c>
    </row>
    <row r="153" spans="1:8" hidden="1" x14ac:dyDescent="0.2">
      <c r="A153" s="39">
        <v>1401</v>
      </c>
      <c r="B153" s="14"/>
      <c r="C153" s="14">
        <v>3</v>
      </c>
      <c r="D153" s="14">
        <v>8</v>
      </c>
      <c r="E153" s="14">
        <v>1</v>
      </c>
      <c r="F153" s="14">
        <v>285.875</v>
      </c>
      <c r="G153" s="14">
        <v>299.375</v>
      </c>
      <c r="H153" s="14">
        <v>279.62499999999994</v>
      </c>
    </row>
    <row r="154" spans="1:8" hidden="1" x14ac:dyDescent="0.2">
      <c r="A154" s="39">
        <v>1371</v>
      </c>
      <c r="B154" s="14"/>
      <c r="C154" s="14">
        <v>3</v>
      </c>
      <c r="D154" s="14">
        <v>39</v>
      </c>
      <c r="E154" s="14">
        <v>1</v>
      </c>
      <c r="F154" s="14">
        <v>296.4102564102563</v>
      </c>
      <c r="G154" s="14">
        <v>296.97435897435901</v>
      </c>
      <c r="H154" s="14">
        <v>282.10256410256414</v>
      </c>
    </row>
    <row r="155" spans="1:8" hidden="1" x14ac:dyDescent="0.2">
      <c r="A155" s="39">
        <v>1361</v>
      </c>
      <c r="B155" s="14"/>
      <c r="C155" s="14">
        <v>3</v>
      </c>
      <c r="D155" s="14">
        <v>29</v>
      </c>
      <c r="E155" s="14">
        <v>1</v>
      </c>
      <c r="F155" s="14">
        <v>302.00000000000006</v>
      </c>
      <c r="G155" s="14">
        <v>304.79000000000002</v>
      </c>
      <c r="H155" s="14">
        <v>277.83</v>
      </c>
    </row>
    <row r="156" spans="1:8" hidden="1" x14ac:dyDescent="0.2">
      <c r="A156" s="39">
        <v>1331</v>
      </c>
      <c r="B156" s="14"/>
      <c r="C156" s="14">
        <v>3</v>
      </c>
      <c r="D156" s="14">
        <v>7</v>
      </c>
      <c r="E156" s="14">
        <v>1</v>
      </c>
      <c r="F156" s="14">
        <v>310.71428571428572</v>
      </c>
      <c r="G156" s="14">
        <v>328.14285714285717</v>
      </c>
      <c r="H156" s="14">
        <v>265.28571428571428</v>
      </c>
    </row>
    <row r="157" spans="1:8" hidden="1" x14ac:dyDescent="0.2">
      <c r="A157" s="39">
        <v>1281</v>
      </c>
      <c r="B157" s="14"/>
      <c r="C157" s="14">
        <v>3</v>
      </c>
      <c r="D157" s="14">
        <v>4</v>
      </c>
      <c r="E157" s="14">
        <v>1</v>
      </c>
      <c r="F157" s="14">
        <v>277.75</v>
      </c>
      <c r="G157" s="14">
        <v>297</v>
      </c>
      <c r="H157" s="14">
        <v>296.25</v>
      </c>
    </row>
    <row r="158" spans="1:8" hidden="1" x14ac:dyDescent="0.2">
      <c r="A158" s="39">
        <v>1241</v>
      </c>
      <c r="B158" s="14"/>
      <c r="C158" s="14">
        <v>3</v>
      </c>
      <c r="D158" s="14">
        <v>22</v>
      </c>
      <c r="E158" s="14">
        <v>1</v>
      </c>
      <c r="F158" s="14">
        <v>310.95454545454544</v>
      </c>
      <c r="G158" s="14">
        <v>309.63636363636363</v>
      </c>
      <c r="H158" s="14">
        <v>298.31818181818181</v>
      </c>
    </row>
    <row r="159" spans="1:8" hidden="1" x14ac:dyDescent="0.2">
      <c r="A159" s="39">
        <v>1161</v>
      </c>
      <c r="B159" s="14"/>
      <c r="C159" s="14">
        <v>3</v>
      </c>
      <c r="D159" s="14">
        <v>22</v>
      </c>
      <c r="E159" s="14">
        <v>1</v>
      </c>
      <c r="F159" s="14">
        <v>301.18181818181819</v>
      </c>
      <c r="G159" s="14">
        <v>308.27272727272725</v>
      </c>
      <c r="H159" s="14">
        <v>308.49999999999994</v>
      </c>
    </row>
    <row r="160" spans="1:8" hidden="1" x14ac:dyDescent="0.2">
      <c r="A160" s="39">
        <v>1121</v>
      </c>
      <c r="B160" s="14"/>
      <c r="C160" s="14">
        <v>3</v>
      </c>
      <c r="D160" s="14">
        <v>35</v>
      </c>
      <c r="E160" s="14">
        <v>1</v>
      </c>
      <c r="F160" s="14">
        <v>298.42857142857139</v>
      </c>
      <c r="G160" s="14">
        <v>295.97142857142859</v>
      </c>
      <c r="H160" s="14">
        <v>276.65714285714296</v>
      </c>
    </row>
    <row r="161" spans="1:8" hidden="1" x14ac:dyDescent="0.2">
      <c r="A161" s="39">
        <v>1081</v>
      </c>
      <c r="B161" s="14"/>
      <c r="C161" s="14">
        <v>3</v>
      </c>
      <c r="D161" s="14">
        <v>21</v>
      </c>
      <c r="E161" s="14">
        <v>1</v>
      </c>
      <c r="F161" s="14">
        <v>316</v>
      </c>
      <c r="G161" s="14">
        <v>295.95238095238091</v>
      </c>
      <c r="H161" s="14">
        <v>275.47619047619048</v>
      </c>
    </row>
    <row r="162" spans="1:8" hidden="1" x14ac:dyDescent="0.2">
      <c r="A162" s="39">
        <v>1041</v>
      </c>
      <c r="B162" s="14"/>
      <c r="C162" s="14">
        <v>3</v>
      </c>
      <c r="D162" s="14">
        <v>7</v>
      </c>
      <c r="E162" s="14">
        <v>1</v>
      </c>
      <c r="F162" s="14">
        <v>279.42857142857144</v>
      </c>
      <c r="G162" s="14">
        <v>311.42857142857144</v>
      </c>
      <c r="H162" s="14">
        <v>284.57142857142861</v>
      </c>
    </row>
    <row r="163" spans="1:8" hidden="1" x14ac:dyDescent="0.2">
      <c r="A163" s="39">
        <v>1020</v>
      </c>
      <c r="B163" s="14"/>
      <c r="C163" s="14">
        <v>3</v>
      </c>
      <c r="D163" s="14">
        <v>7</v>
      </c>
      <c r="E163" s="14">
        <v>1</v>
      </c>
      <c r="F163" s="14">
        <v>275.14285714285717</v>
      </c>
      <c r="G163" s="14">
        <v>306.99999999999994</v>
      </c>
      <c r="H163" s="14">
        <v>304.85714285714283</v>
      </c>
    </row>
    <row r="164" spans="1:8" hidden="1" x14ac:dyDescent="0.2">
      <c r="A164" s="39">
        <v>1017</v>
      </c>
      <c r="B164" s="14"/>
      <c r="C164" s="14">
        <v>3</v>
      </c>
      <c r="D164" s="14">
        <v>12</v>
      </c>
      <c r="E164" s="14">
        <v>1</v>
      </c>
      <c r="F164" s="14">
        <v>297.41666666666669</v>
      </c>
      <c r="G164" s="14">
        <v>306.16666666666669</v>
      </c>
      <c r="H164" s="14">
        <v>279.99999999999994</v>
      </c>
    </row>
    <row r="165" spans="1:8" hidden="1" x14ac:dyDescent="0.2">
      <c r="A165" s="39">
        <v>1010</v>
      </c>
      <c r="B165" s="14"/>
      <c r="C165" s="14">
        <v>3</v>
      </c>
      <c r="D165" s="14">
        <v>6</v>
      </c>
      <c r="E165" s="14">
        <v>1</v>
      </c>
      <c r="F165" s="14">
        <v>300.16666666666663</v>
      </c>
      <c r="G165" s="14">
        <v>306.16666666666669</v>
      </c>
      <c r="H165" s="14">
        <v>328.33333333333331</v>
      </c>
    </row>
    <row r="166" spans="1:8" hidden="1" x14ac:dyDescent="0.2">
      <c r="A166" s="39">
        <v>1001</v>
      </c>
      <c r="B166" s="14"/>
      <c r="C166" s="14">
        <v>3</v>
      </c>
      <c r="D166" s="14">
        <v>11</v>
      </c>
      <c r="E166" s="14">
        <v>1</v>
      </c>
      <c r="F166" s="14">
        <v>292.09090909090907</v>
      </c>
      <c r="G166" s="14">
        <v>295.72727272727269</v>
      </c>
      <c r="H166" s="14">
        <v>280.72727272727275</v>
      </c>
    </row>
    <row r="167" spans="1:8" hidden="1" x14ac:dyDescent="0.2">
      <c r="A167" s="39">
        <v>961</v>
      </c>
      <c r="B167" s="14"/>
      <c r="C167" s="14">
        <v>3</v>
      </c>
      <c r="D167" s="14">
        <v>4</v>
      </c>
      <c r="E167" s="14">
        <v>1</v>
      </c>
      <c r="F167" s="14">
        <v>314.75</v>
      </c>
      <c r="G167" s="14">
        <v>293.25</v>
      </c>
      <c r="H167" s="14">
        <v>307</v>
      </c>
    </row>
    <row r="168" spans="1:8" hidden="1" x14ac:dyDescent="0.2">
      <c r="A168" s="39">
        <v>950</v>
      </c>
      <c r="B168" s="14"/>
      <c r="C168" s="14">
        <v>3</v>
      </c>
      <c r="D168" s="14">
        <v>2</v>
      </c>
      <c r="E168" s="14">
        <v>1</v>
      </c>
      <c r="F168" s="14">
        <v>276.5</v>
      </c>
      <c r="G168" s="14">
        <v>331.5</v>
      </c>
      <c r="H168" s="14">
        <v>344.5</v>
      </c>
    </row>
    <row r="169" spans="1:8" hidden="1" x14ac:dyDescent="0.2">
      <c r="A169" s="39">
        <v>881</v>
      </c>
      <c r="B169" s="14"/>
      <c r="C169" s="14">
        <v>3</v>
      </c>
      <c r="D169" s="14">
        <v>26</v>
      </c>
      <c r="E169" s="14">
        <v>1</v>
      </c>
      <c r="F169" s="14">
        <v>280.88461538461542</v>
      </c>
      <c r="G169" s="14">
        <v>300.34615384615381</v>
      </c>
      <c r="H169" s="14">
        <v>299.53846153846149</v>
      </c>
    </row>
    <row r="170" spans="1:8" hidden="1" x14ac:dyDescent="0.2">
      <c r="A170" s="39">
        <v>861</v>
      </c>
      <c r="B170" s="14"/>
      <c r="C170" s="14">
        <v>3</v>
      </c>
      <c r="D170" s="14">
        <v>6</v>
      </c>
      <c r="E170" s="14">
        <v>1</v>
      </c>
      <c r="F170" s="14">
        <v>278.66666666666669</v>
      </c>
      <c r="G170" s="14">
        <v>314.83333333333337</v>
      </c>
      <c r="H170" s="14">
        <v>284.16666666666663</v>
      </c>
    </row>
    <row r="171" spans="1:8" hidden="1" x14ac:dyDescent="0.2">
      <c r="A171" s="39">
        <v>841</v>
      </c>
      <c r="B171" s="14"/>
      <c r="C171" s="14">
        <v>3</v>
      </c>
      <c r="D171" s="14">
        <v>8</v>
      </c>
      <c r="E171" s="14">
        <v>1</v>
      </c>
      <c r="F171" s="14">
        <v>312.75</v>
      </c>
      <c r="G171" s="14">
        <v>312.875</v>
      </c>
      <c r="H171" s="14">
        <v>295.75</v>
      </c>
    </row>
    <row r="172" spans="1:8" hidden="1" x14ac:dyDescent="0.2">
      <c r="A172" s="39">
        <v>831</v>
      </c>
      <c r="B172" s="14"/>
      <c r="C172" s="14">
        <v>3</v>
      </c>
      <c r="D172" s="14">
        <v>14</v>
      </c>
      <c r="E172" s="14">
        <v>1</v>
      </c>
      <c r="F172" s="14">
        <v>307.14285714285711</v>
      </c>
      <c r="G172" s="14">
        <v>329.35714285714283</v>
      </c>
      <c r="H172" s="14">
        <v>321.57142857142856</v>
      </c>
    </row>
    <row r="173" spans="1:8" hidden="1" x14ac:dyDescent="0.2">
      <c r="A173" s="39">
        <v>771</v>
      </c>
      <c r="B173" s="14"/>
      <c r="C173" s="14">
        <v>3</v>
      </c>
      <c r="D173" s="14">
        <v>9</v>
      </c>
      <c r="E173" s="14">
        <v>1</v>
      </c>
      <c r="F173" s="14">
        <v>291.22222222222223</v>
      </c>
      <c r="G173" s="14">
        <v>312.55555555555554</v>
      </c>
      <c r="H173" s="14">
        <v>297.33333333333331</v>
      </c>
    </row>
    <row r="174" spans="1:8" hidden="1" x14ac:dyDescent="0.2">
      <c r="A174" s="39">
        <v>761</v>
      </c>
      <c r="B174" s="14"/>
      <c r="C174" s="14">
        <v>3</v>
      </c>
      <c r="D174" s="14">
        <v>21</v>
      </c>
      <c r="E174" s="14">
        <v>1</v>
      </c>
      <c r="F174" s="14">
        <v>299.23809523809524</v>
      </c>
      <c r="G174" s="14">
        <v>313.7619047619047</v>
      </c>
      <c r="H174" s="14">
        <v>294.28571428571439</v>
      </c>
    </row>
    <row r="175" spans="1:8" hidden="1" x14ac:dyDescent="0.2">
      <c r="A175" s="39">
        <v>721</v>
      </c>
      <c r="B175" s="14"/>
      <c r="C175" s="14">
        <v>3</v>
      </c>
      <c r="D175" s="14">
        <v>17</v>
      </c>
      <c r="E175" s="14">
        <v>1</v>
      </c>
      <c r="F175" s="14">
        <v>302.11764705882354</v>
      </c>
      <c r="G175" s="14">
        <v>301.11764705882354</v>
      </c>
      <c r="H175" s="14">
        <v>283.11764705882359</v>
      </c>
    </row>
    <row r="176" spans="1:8" hidden="1" x14ac:dyDescent="0.2">
      <c r="A176" s="39">
        <v>681</v>
      </c>
      <c r="B176" s="14"/>
      <c r="C176" s="14">
        <v>3</v>
      </c>
      <c r="D176" s="14">
        <v>36</v>
      </c>
      <c r="E176" s="14">
        <v>1</v>
      </c>
      <c r="F176" s="14">
        <v>295.58333333333337</v>
      </c>
      <c r="G176" s="14">
        <v>307.1111111111112</v>
      </c>
      <c r="H176" s="14">
        <v>276.25</v>
      </c>
    </row>
    <row r="177" spans="1:8" hidden="1" x14ac:dyDescent="0.2">
      <c r="A177" s="39">
        <v>671</v>
      </c>
      <c r="B177" s="14"/>
      <c r="C177" s="14">
        <v>3</v>
      </c>
      <c r="D177" s="14">
        <v>10</v>
      </c>
      <c r="E177" s="14">
        <v>1</v>
      </c>
      <c r="F177" s="14">
        <v>309.09999999999997</v>
      </c>
      <c r="G177" s="14">
        <v>297.10000000000002</v>
      </c>
      <c r="H177" s="14">
        <v>291.8</v>
      </c>
    </row>
    <row r="178" spans="1:8" hidden="1" x14ac:dyDescent="0.2">
      <c r="A178" s="39">
        <v>661</v>
      </c>
      <c r="B178" s="14"/>
      <c r="C178" s="14">
        <v>3</v>
      </c>
      <c r="D178" s="14">
        <v>31</v>
      </c>
      <c r="E178" s="14">
        <v>1</v>
      </c>
      <c r="F178" s="14">
        <v>294.77419354838713</v>
      </c>
      <c r="G178" s="14">
        <v>296.38709677419354</v>
      </c>
      <c r="H178" s="14">
        <v>286.29032258064507</v>
      </c>
    </row>
    <row r="179" spans="1:8" hidden="1" x14ac:dyDescent="0.2">
      <c r="A179" s="39">
        <v>651</v>
      </c>
      <c r="B179" s="14"/>
      <c r="C179" s="14">
        <v>3</v>
      </c>
      <c r="D179" s="14">
        <v>29</v>
      </c>
      <c r="E179" s="14">
        <v>1</v>
      </c>
      <c r="F179" s="14">
        <v>286.51724137931035</v>
      </c>
      <c r="G179" s="14">
        <v>318.00000000000006</v>
      </c>
      <c r="H179" s="14">
        <v>278.75862068965517</v>
      </c>
    </row>
    <row r="180" spans="1:8" hidden="1" x14ac:dyDescent="0.2">
      <c r="A180" s="39">
        <v>641</v>
      </c>
      <c r="B180" s="14"/>
      <c r="C180" s="14">
        <v>3</v>
      </c>
      <c r="D180" s="14">
        <v>37</v>
      </c>
      <c r="E180" s="14">
        <v>1</v>
      </c>
      <c r="F180" s="14">
        <v>302.6486486486487</v>
      </c>
      <c r="G180" s="14">
        <v>307.5135135135136</v>
      </c>
      <c r="H180" s="14">
        <v>289.18918918918922</v>
      </c>
    </row>
    <row r="181" spans="1:8" hidden="1" x14ac:dyDescent="0.2">
      <c r="A181" s="39">
        <v>600</v>
      </c>
      <c r="B181" s="14"/>
      <c r="C181" s="14">
        <v>3</v>
      </c>
      <c r="D181" s="14">
        <v>5</v>
      </c>
      <c r="E181" s="14">
        <v>1</v>
      </c>
      <c r="F181" s="14">
        <v>321.2</v>
      </c>
      <c r="G181" s="14">
        <v>317.39999999999998</v>
      </c>
      <c r="H181" s="14">
        <v>308.2</v>
      </c>
    </row>
    <row r="182" spans="1:8" hidden="1" x14ac:dyDescent="0.2">
      <c r="A182" s="39">
        <v>561</v>
      </c>
      <c r="B182" s="14"/>
      <c r="C182" s="14">
        <v>3</v>
      </c>
      <c r="D182" s="14">
        <v>28</v>
      </c>
      <c r="E182" s="14">
        <v>1</v>
      </c>
      <c r="F182" s="14">
        <v>295.14285714285711</v>
      </c>
      <c r="G182" s="14">
        <v>311.4285714285715</v>
      </c>
      <c r="H182" s="14">
        <v>290.03571428571433</v>
      </c>
    </row>
    <row r="183" spans="1:8" hidden="1" x14ac:dyDescent="0.2">
      <c r="A183" s="39">
        <v>521</v>
      </c>
      <c r="B183" s="14"/>
      <c r="C183" s="14">
        <v>3</v>
      </c>
      <c r="D183" s="14">
        <v>20</v>
      </c>
      <c r="E183" s="14">
        <v>1</v>
      </c>
      <c r="F183" s="14">
        <v>308.60000000000002</v>
      </c>
      <c r="G183" s="14">
        <v>319.90000000000003</v>
      </c>
      <c r="H183" s="14">
        <v>303.10000000000002</v>
      </c>
    </row>
    <row r="184" spans="1:8" hidden="1" x14ac:dyDescent="0.2">
      <c r="A184" s="39">
        <v>520</v>
      </c>
      <c r="B184" s="14"/>
      <c r="C184" s="14">
        <v>3</v>
      </c>
      <c r="D184" s="14">
        <v>6</v>
      </c>
      <c r="E184" s="14">
        <v>1</v>
      </c>
      <c r="F184" s="14">
        <v>285.83333333333337</v>
      </c>
      <c r="G184" s="14">
        <v>313.5</v>
      </c>
      <c r="H184" s="14">
        <v>317.5</v>
      </c>
    </row>
    <row r="185" spans="1:8" hidden="1" x14ac:dyDescent="0.2">
      <c r="A185" s="39">
        <v>510</v>
      </c>
      <c r="B185" s="14"/>
      <c r="C185" s="14">
        <v>3</v>
      </c>
      <c r="D185" s="14"/>
      <c r="E185" s="14">
        <v>1</v>
      </c>
      <c r="F185" s="14"/>
      <c r="G185" s="14"/>
      <c r="H185" s="14"/>
    </row>
    <row r="186" spans="1:8" hidden="1" x14ac:dyDescent="0.2">
      <c r="A186" s="39">
        <v>481</v>
      </c>
      <c r="B186" s="14"/>
      <c r="C186" s="14">
        <v>3</v>
      </c>
      <c r="D186" s="14">
        <v>34</v>
      </c>
      <c r="E186" s="14">
        <v>1</v>
      </c>
      <c r="F186" s="14">
        <v>291.8235294117647</v>
      </c>
      <c r="G186" s="14">
        <v>295.1764705882353</v>
      </c>
      <c r="H186" s="14">
        <v>286.61764705882348</v>
      </c>
    </row>
    <row r="187" spans="1:8" hidden="1" x14ac:dyDescent="0.2">
      <c r="A187" s="39">
        <v>451</v>
      </c>
      <c r="B187" s="14"/>
      <c r="C187" s="14">
        <v>3</v>
      </c>
      <c r="D187" s="14">
        <v>17</v>
      </c>
      <c r="E187" s="14">
        <v>1</v>
      </c>
      <c r="F187" s="14">
        <v>314.11764705882354</v>
      </c>
      <c r="G187" s="14">
        <v>308.58823529411762</v>
      </c>
      <c r="H187" s="14">
        <v>315.99999999999994</v>
      </c>
    </row>
    <row r="188" spans="1:8" hidden="1" x14ac:dyDescent="0.2">
      <c r="A188" s="39">
        <v>441</v>
      </c>
      <c r="B188" s="14"/>
      <c r="C188" s="14">
        <v>3</v>
      </c>
      <c r="D188" s="14">
        <v>14</v>
      </c>
      <c r="E188" s="14">
        <v>1</v>
      </c>
      <c r="F188" s="14">
        <v>281.35714285714283</v>
      </c>
      <c r="G188" s="14">
        <v>296.78571428571428</v>
      </c>
      <c r="H188" s="14">
        <v>275.64285714285711</v>
      </c>
    </row>
    <row r="189" spans="1:8" hidden="1" x14ac:dyDescent="0.2">
      <c r="A189" s="39">
        <v>410</v>
      </c>
      <c r="B189" s="14"/>
      <c r="C189" s="14">
        <v>3</v>
      </c>
      <c r="D189" s="14">
        <v>4</v>
      </c>
      <c r="E189" s="14">
        <v>1</v>
      </c>
      <c r="F189" s="14">
        <v>298.25</v>
      </c>
      <c r="G189" s="14">
        <v>307.75</v>
      </c>
      <c r="H189" s="14">
        <v>325.75</v>
      </c>
    </row>
    <row r="190" spans="1:8" hidden="1" x14ac:dyDescent="0.2">
      <c r="A190" s="39">
        <v>401</v>
      </c>
      <c r="B190" s="14"/>
      <c r="C190" s="14">
        <v>3</v>
      </c>
      <c r="D190" s="14">
        <v>25</v>
      </c>
      <c r="E190" s="14">
        <v>1</v>
      </c>
      <c r="F190" s="14">
        <v>291.60000000000002</v>
      </c>
      <c r="G190" s="14">
        <v>313.60000000000002</v>
      </c>
      <c r="H190" s="14">
        <v>293.15999999999991</v>
      </c>
    </row>
    <row r="191" spans="1:8" hidden="1" x14ac:dyDescent="0.2">
      <c r="A191" s="39">
        <v>400</v>
      </c>
      <c r="B191" s="14"/>
      <c r="C191" s="14">
        <v>3</v>
      </c>
      <c r="D191" s="14">
        <v>12</v>
      </c>
      <c r="E191" s="14">
        <v>1</v>
      </c>
      <c r="F191" s="14">
        <v>278.16666666666663</v>
      </c>
      <c r="G191" s="14">
        <v>288</v>
      </c>
      <c r="H191" s="14">
        <v>291.08333333333337</v>
      </c>
    </row>
    <row r="192" spans="1:8" hidden="1" x14ac:dyDescent="0.2">
      <c r="A192" s="39">
        <v>342</v>
      </c>
      <c r="B192" s="14"/>
      <c r="C192" s="14">
        <v>3</v>
      </c>
      <c r="D192" s="14">
        <v>11</v>
      </c>
      <c r="E192" s="14">
        <v>1</v>
      </c>
      <c r="F192" s="14">
        <v>303.36363636363637</v>
      </c>
      <c r="G192" s="14">
        <v>293.90909090909082</v>
      </c>
      <c r="H192" s="14">
        <v>319</v>
      </c>
    </row>
    <row r="193" spans="1:8" hidden="1" x14ac:dyDescent="0.2">
      <c r="A193" s="39">
        <v>341</v>
      </c>
      <c r="B193" s="14"/>
      <c r="C193" s="14">
        <v>3</v>
      </c>
      <c r="D193" s="14">
        <v>23</v>
      </c>
      <c r="E193" s="14">
        <v>1</v>
      </c>
      <c r="F193" s="14">
        <v>281.73913043478262</v>
      </c>
      <c r="G193" s="14">
        <v>300.73913043478257</v>
      </c>
      <c r="H193" s="14">
        <v>294.43478260869563</v>
      </c>
    </row>
    <row r="194" spans="1:8" hidden="1" x14ac:dyDescent="0.2">
      <c r="A194" s="39">
        <v>339</v>
      </c>
      <c r="B194" s="14"/>
      <c r="C194" s="14">
        <v>3</v>
      </c>
      <c r="D194" s="14">
        <v>4</v>
      </c>
      <c r="E194" s="14">
        <v>1</v>
      </c>
      <c r="F194" s="14">
        <v>296.5</v>
      </c>
      <c r="G194" s="14">
        <v>309</v>
      </c>
      <c r="H194" s="14">
        <v>309.5</v>
      </c>
    </row>
    <row r="195" spans="1:8" hidden="1" x14ac:dyDescent="0.2">
      <c r="A195" s="39">
        <v>321</v>
      </c>
      <c r="B195" s="14"/>
      <c r="C195" s="14">
        <v>3</v>
      </c>
      <c r="D195" s="14">
        <v>28</v>
      </c>
      <c r="E195" s="14">
        <v>1</v>
      </c>
      <c r="F195" s="14">
        <v>293.28571428571428</v>
      </c>
      <c r="G195" s="14">
        <v>298.53571428571428</v>
      </c>
      <c r="H195" s="14">
        <v>279.21428571428572</v>
      </c>
    </row>
    <row r="196" spans="1:8" hidden="1" x14ac:dyDescent="0.2">
      <c r="A196" s="39">
        <v>312</v>
      </c>
      <c r="B196" s="14"/>
      <c r="C196" s="14">
        <v>3</v>
      </c>
      <c r="D196" s="14">
        <v>7</v>
      </c>
      <c r="E196" s="14">
        <v>1</v>
      </c>
      <c r="F196" s="14">
        <v>310.42857142857144</v>
      </c>
      <c r="G196" s="14">
        <v>309.28571428571428</v>
      </c>
      <c r="H196" s="14">
        <v>324.14285714285717</v>
      </c>
    </row>
    <row r="197" spans="1:8" hidden="1" x14ac:dyDescent="0.2">
      <c r="A197" s="39">
        <v>311</v>
      </c>
      <c r="B197" s="14"/>
      <c r="C197" s="14">
        <v>3</v>
      </c>
      <c r="D197" s="14">
        <v>23</v>
      </c>
      <c r="E197" s="14">
        <v>1</v>
      </c>
      <c r="F197" s="14">
        <v>296.13043478260863</v>
      </c>
      <c r="G197" s="14">
        <v>315.78260869565219</v>
      </c>
      <c r="H197" s="14">
        <v>296.304347826087</v>
      </c>
    </row>
    <row r="198" spans="1:8" hidden="1" x14ac:dyDescent="0.2">
      <c r="A198" s="39">
        <v>271</v>
      </c>
      <c r="B198" s="14"/>
      <c r="C198" s="14">
        <v>3</v>
      </c>
      <c r="D198" s="14">
        <v>10</v>
      </c>
      <c r="E198" s="14">
        <v>1</v>
      </c>
      <c r="F198" s="14">
        <v>304.8</v>
      </c>
      <c r="G198" s="14">
        <v>278.60000000000008</v>
      </c>
      <c r="H198" s="14">
        <v>283.89999999999998</v>
      </c>
    </row>
    <row r="199" spans="1:8" hidden="1" x14ac:dyDescent="0.2">
      <c r="A199" s="39">
        <v>261</v>
      </c>
      <c r="B199" s="14"/>
      <c r="C199" s="14">
        <v>3</v>
      </c>
      <c r="D199" s="14">
        <v>20</v>
      </c>
      <c r="E199" s="14">
        <v>1</v>
      </c>
      <c r="F199" s="14">
        <v>313.3</v>
      </c>
      <c r="G199" s="14">
        <v>314.04999999999995</v>
      </c>
      <c r="H199" s="14">
        <v>312.64999999999998</v>
      </c>
    </row>
    <row r="200" spans="1:8" hidden="1" x14ac:dyDescent="0.2">
      <c r="A200" s="39">
        <v>251</v>
      </c>
      <c r="B200" s="14"/>
      <c r="C200" s="14">
        <v>3</v>
      </c>
      <c r="D200" s="14">
        <v>4</v>
      </c>
      <c r="E200" s="14">
        <v>1</v>
      </c>
      <c r="F200" s="14">
        <v>318.5</v>
      </c>
      <c r="G200" s="14">
        <v>324</v>
      </c>
      <c r="H200" s="14">
        <v>293.75</v>
      </c>
    </row>
    <row r="201" spans="1:8" hidden="1" x14ac:dyDescent="0.2">
      <c r="A201" s="39">
        <v>241</v>
      </c>
      <c r="B201" s="34"/>
      <c r="C201" s="34">
        <v>3</v>
      </c>
      <c r="D201" s="34">
        <v>8</v>
      </c>
      <c r="E201" s="34">
        <v>1</v>
      </c>
      <c r="F201" s="34">
        <v>273.5</v>
      </c>
      <c r="G201" s="34">
        <v>298</v>
      </c>
      <c r="H201" s="34">
        <v>298.5</v>
      </c>
    </row>
    <row r="202" spans="1:8" hidden="1" x14ac:dyDescent="0.2">
      <c r="A202" s="39">
        <v>231</v>
      </c>
      <c r="B202" s="34"/>
      <c r="C202" s="34">
        <v>3</v>
      </c>
      <c r="D202" s="34">
        <v>29</v>
      </c>
      <c r="E202" s="34">
        <v>1</v>
      </c>
      <c r="F202" s="34">
        <v>295.37931034482756</v>
      </c>
      <c r="G202" s="34">
        <v>306.37931034482756</v>
      </c>
      <c r="H202" s="34">
        <v>296.6551724137932</v>
      </c>
    </row>
    <row r="203" spans="1:8" hidden="1" x14ac:dyDescent="0.2">
      <c r="A203" s="39">
        <v>211</v>
      </c>
      <c r="B203" s="34"/>
      <c r="C203" s="34">
        <v>3</v>
      </c>
      <c r="D203" s="34">
        <v>16</v>
      </c>
      <c r="E203" s="34">
        <v>1</v>
      </c>
      <c r="F203" s="34">
        <v>307.625</v>
      </c>
      <c r="G203" s="34">
        <v>304.56249999999989</v>
      </c>
      <c r="H203" s="34">
        <v>276.5625</v>
      </c>
    </row>
    <row r="204" spans="1:8" hidden="1" x14ac:dyDescent="0.2">
      <c r="A204" s="39">
        <v>161</v>
      </c>
      <c r="B204" s="34"/>
      <c r="C204" s="34">
        <v>3</v>
      </c>
      <c r="D204" s="34">
        <v>39</v>
      </c>
      <c r="E204" s="34">
        <v>1</v>
      </c>
      <c r="F204" s="34">
        <v>308.82051282051287</v>
      </c>
      <c r="G204" s="34">
        <v>293.82051282051287</v>
      </c>
      <c r="H204" s="34">
        <v>289</v>
      </c>
    </row>
    <row r="205" spans="1:8" hidden="1" x14ac:dyDescent="0.2">
      <c r="A205" s="39">
        <v>125</v>
      </c>
      <c r="B205" s="34"/>
      <c r="C205" s="34">
        <v>3</v>
      </c>
      <c r="D205" s="34">
        <v>21</v>
      </c>
      <c r="E205" s="34">
        <v>1</v>
      </c>
      <c r="F205" s="34">
        <v>295.76190476190476</v>
      </c>
      <c r="G205" s="34">
        <v>287.99999999999994</v>
      </c>
      <c r="H205" s="34">
        <v>282.52380952380952</v>
      </c>
    </row>
    <row r="206" spans="1:8" hidden="1" x14ac:dyDescent="0.2">
      <c r="A206" s="39">
        <v>122</v>
      </c>
      <c r="B206" s="34"/>
      <c r="C206" s="34">
        <v>3</v>
      </c>
      <c r="D206" s="34">
        <v>27</v>
      </c>
      <c r="E206" s="34">
        <v>1</v>
      </c>
      <c r="F206" s="34">
        <v>286.00000000000006</v>
      </c>
      <c r="G206" s="34">
        <v>276.7037037037037</v>
      </c>
      <c r="H206" s="34">
        <v>297.51851851851853</v>
      </c>
    </row>
    <row r="207" spans="1:8" hidden="1" x14ac:dyDescent="0.2">
      <c r="A207" s="39">
        <v>113</v>
      </c>
      <c r="B207" s="34"/>
      <c r="C207" s="34">
        <v>3</v>
      </c>
      <c r="D207" s="34">
        <v>2</v>
      </c>
      <c r="E207" s="34">
        <v>1</v>
      </c>
      <c r="F207" s="34">
        <v>270.5</v>
      </c>
      <c r="G207" s="34">
        <v>312.5</v>
      </c>
      <c r="H207" s="34">
        <v>331.5</v>
      </c>
    </row>
    <row r="208" spans="1:8" hidden="1" x14ac:dyDescent="0.2">
      <c r="A208" s="39">
        <v>111</v>
      </c>
      <c r="B208" s="34"/>
      <c r="C208" s="34">
        <v>3</v>
      </c>
      <c r="D208" s="34">
        <v>25</v>
      </c>
      <c r="E208" s="34">
        <v>1</v>
      </c>
      <c r="F208" s="34">
        <v>300.04000000000002</v>
      </c>
      <c r="G208" s="34">
        <v>300.51999999999992</v>
      </c>
      <c r="H208" s="34">
        <v>281.39999999999998</v>
      </c>
    </row>
    <row r="209" spans="1:8" hidden="1" x14ac:dyDescent="0.2">
      <c r="A209" s="39">
        <v>101</v>
      </c>
      <c r="B209" s="34"/>
      <c r="C209" s="34">
        <v>3</v>
      </c>
      <c r="D209" s="34">
        <v>31</v>
      </c>
      <c r="E209" s="34">
        <v>1</v>
      </c>
      <c r="F209" s="34">
        <v>285.61290322580697</v>
      </c>
      <c r="G209" s="34">
        <v>310.45161290322585</v>
      </c>
      <c r="H209" s="34">
        <v>279.54838709677415</v>
      </c>
    </row>
    <row r="210" spans="1:8" hidden="1" x14ac:dyDescent="0.2">
      <c r="A210" s="39">
        <v>100</v>
      </c>
      <c r="B210" s="34"/>
      <c r="C210" s="34">
        <v>3</v>
      </c>
      <c r="D210" s="34">
        <v>14</v>
      </c>
      <c r="E210" s="34">
        <v>1</v>
      </c>
      <c r="F210" s="34">
        <v>301.5</v>
      </c>
      <c r="G210" s="34">
        <v>295.71428571428572</v>
      </c>
      <c r="H210" s="34">
        <v>304.92857142857144</v>
      </c>
    </row>
    <row r="211" spans="1:8" hidden="1" x14ac:dyDescent="0.2">
      <c r="A211" s="39">
        <v>92</v>
      </c>
      <c r="B211" s="34"/>
      <c r="C211" s="34">
        <v>3</v>
      </c>
      <c r="D211" s="34">
        <v>12</v>
      </c>
      <c r="E211" s="34">
        <v>1</v>
      </c>
      <c r="F211" s="34">
        <v>282.25</v>
      </c>
      <c r="G211" s="34">
        <v>295.25</v>
      </c>
      <c r="H211" s="34">
        <v>289.16666666666674</v>
      </c>
    </row>
    <row r="212" spans="1:8" hidden="1" x14ac:dyDescent="0.2">
      <c r="A212" s="39">
        <v>91</v>
      </c>
      <c r="B212" s="34"/>
      <c r="C212" s="34">
        <v>3</v>
      </c>
      <c r="D212" s="34">
        <v>15</v>
      </c>
      <c r="E212" s="34">
        <v>1</v>
      </c>
      <c r="F212" s="34">
        <v>301.86666666666702</v>
      </c>
      <c r="G212" s="34">
        <v>304.33333333333331</v>
      </c>
      <c r="H212" s="34">
        <v>299.66666666666669</v>
      </c>
    </row>
    <row r="213" spans="1:8" hidden="1" x14ac:dyDescent="0.2">
      <c r="A213" s="39">
        <v>81</v>
      </c>
      <c r="B213" s="34"/>
      <c r="C213" s="34">
        <v>3</v>
      </c>
      <c r="D213" s="34">
        <v>26</v>
      </c>
      <c r="E213" s="34">
        <v>1</v>
      </c>
      <c r="F213" s="34">
        <v>291.88461538461536</v>
      </c>
      <c r="G213" s="34">
        <v>304.42307692307702</v>
      </c>
      <c r="H213" s="34">
        <v>297.03846153846155</v>
      </c>
    </row>
    <row r="214" spans="1:8" hidden="1" x14ac:dyDescent="0.2">
      <c r="A214" s="39">
        <v>73</v>
      </c>
      <c r="B214" s="34"/>
      <c r="C214" s="34">
        <v>3</v>
      </c>
      <c r="D214" s="34">
        <v>66</v>
      </c>
      <c r="E214" s="34">
        <v>1</v>
      </c>
      <c r="F214" s="34">
        <v>293.22727272727263</v>
      </c>
      <c r="G214" s="34">
        <v>299.80303030303031</v>
      </c>
      <c r="H214" s="34">
        <v>287.030303030303</v>
      </c>
    </row>
    <row r="215" spans="1:8" hidden="1" x14ac:dyDescent="0.2">
      <c r="A215" s="22">
        <v>72</v>
      </c>
      <c r="B215" s="2"/>
      <c r="C215" s="2">
        <v>3</v>
      </c>
      <c r="D215" s="37">
        <v>12</v>
      </c>
      <c r="E215" s="34">
        <v>1</v>
      </c>
      <c r="F215" s="38">
        <v>298.49999999999994</v>
      </c>
      <c r="G215" s="38">
        <v>296.16666666666669</v>
      </c>
      <c r="H215" s="38">
        <v>290.41666666666663</v>
      </c>
    </row>
    <row r="216" spans="1:8" x14ac:dyDescent="0.2">
      <c r="A216" s="22">
        <v>71</v>
      </c>
      <c r="B216" s="2"/>
      <c r="C216" s="2">
        <v>3</v>
      </c>
      <c r="D216" s="35">
        <v>28</v>
      </c>
      <c r="E216" s="34">
        <v>1</v>
      </c>
      <c r="F216" s="42">
        <v>305.75000000000006</v>
      </c>
      <c r="G216" s="42">
        <v>303.53571428571428</v>
      </c>
      <c r="H216" s="42">
        <v>292.71428571428567</v>
      </c>
    </row>
    <row r="217" spans="1:8" hidden="1" x14ac:dyDescent="0.2">
      <c r="A217" s="22">
        <v>41</v>
      </c>
      <c r="B217" s="2"/>
      <c r="C217" s="2">
        <v>3</v>
      </c>
      <c r="D217" s="35">
        <v>3</v>
      </c>
      <c r="E217" s="14">
        <v>1</v>
      </c>
      <c r="F217" s="36">
        <v>311.33333333333331</v>
      </c>
      <c r="G217" s="36">
        <v>306</v>
      </c>
      <c r="H217" s="36">
        <v>333.66666666666669</v>
      </c>
    </row>
    <row r="218" spans="1:8" hidden="1" x14ac:dyDescent="0.2">
      <c r="A218" s="22">
        <v>3261</v>
      </c>
      <c r="B218" s="2"/>
      <c r="C218" s="2">
        <v>3</v>
      </c>
      <c r="D218" s="35">
        <v>39</v>
      </c>
      <c r="E218" s="53">
        <v>1</v>
      </c>
      <c r="F218" s="36">
        <v>298.20512820512812</v>
      </c>
      <c r="G218" s="36">
        <v>305.92307692307685</v>
      </c>
      <c r="H218" s="36">
        <v>281.92307692307691</v>
      </c>
    </row>
    <row r="219" spans="1:8" hidden="1" x14ac:dyDescent="0.2">
      <c r="A219" s="22">
        <v>3281</v>
      </c>
      <c r="B219" s="2"/>
      <c r="C219" s="2">
        <v>3</v>
      </c>
      <c r="D219" s="35">
        <v>19</v>
      </c>
      <c r="E219" s="53">
        <v>1</v>
      </c>
      <c r="F219" s="36">
        <v>294.1052631578948</v>
      </c>
      <c r="G219" s="36">
        <v>282.5263157894737</v>
      </c>
      <c r="H219" s="36">
        <v>293.0526315789474</v>
      </c>
    </row>
    <row r="220" spans="1:8" hidden="1" x14ac:dyDescent="0.2">
      <c r="A220" s="22">
        <v>3301</v>
      </c>
      <c r="B220" s="2"/>
      <c r="C220" s="2">
        <v>3</v>
      </c>
      <c r="D220" s="35">
        <v>33</v>
      </c>
      <c r="E220" s="53">
        <v>1</v>
      </c>
      <c r="F220" s="36">
        <v>285.60606060606062</v>
      </c>
      <c r="G220" s="36">
        <v>302.78787878787887</v>
      </c>
      <c r="H220" s="36">
        <v>274.93939393939399</v>
      </c>
    </row>
    <row r="221" spans="1:8" hidden="1" x14ac:dyDescent="0.2">
      <c r="A221" s="22">
        <v>3341</v>
      </c>
      <c r="B221" s="2"/>
      <c r="C221" s="2">
        <v>3</v>
      </c>
      <c r="D221" s="35">
        <v>25</v>
      </c>
      <c r="E221" s="53">
        <v>1</v>
      </c>
      <c r="F221" s="36">
        <v>289.35999999999996</v>
      </c>
      <c r="G221" s="36">
        <v>295.52</v>
      </c>
      <c r="H221" s="36">
        <v>279.27999999999997</v>
      </c>
    </row>
    <row r="222" spans="1:8" hidden="1" x14ac:dyDescent="0.2">
      <c r="A222" s="22">
        <v>3381</v>
      </c>
      <c r="B222" s="2"/>
      <c r="C222" s="2">
        <v>3</v>
      </c>
      <c r="D222" s="35">
        <v>10</v>
      </c>
      <c r="E222" s="53">
        <v>1</v>
      </c>
      <c r="F222" s="36">
        <v>293.2</v>
      </c>
      <c r="G222" s="36">
        <v>308.89999999999998</v>
      </c>
      <c r="H222" s="36">
        <v>327.10000000000002</v>
      </c>
    </row>
    <row r="223" spans="1:8" hidden="1" x14ac:dyDescent="0.2">
      <c r="A223" s="22">
        <v>3421</v>
      </c>
      <c r="B223" s="2"/>
      <c r="C223" s="2">
        <v>3</v>
      </c>
      <c r="D223" s="35">
        <v>22</v>
      </c>
      <c r="E223" s="53">
        <v>1</v>
      </c>
      <c r="F223" s="36">
        <v>301.18181818181819</v>
      </c>
      <c r="G223" s="36">
        <v>320.13636363636368</v>
      </c>
      <c r="H223" s="36">
        <v>284.31818181818181</v>
      </c>
    </row>
    <row r="224" spans="1:8" hidden="1" x14ac:dyDescent="0.2">
      <c r="A224" s="22">
        <v>3431</v>
      </c>
      <c r="B224" s="2"/>
      <c r="C224" s="2">
        <v>3</v>
      </c>
      <c r="D224" s="35">
        <v>17</v>
      </c>
      <c r="E224" s="53">
        <v>1</v>
      </c>
      <c r="F224" s="36">
        <v>298.76470588235298</v>
      </c>
      <c r="G224" s="36">
        <v>312.2941176470589</v>
      </c>
      <c r="H224" s="36">
        <v>273.52941176470586</v>
      </c>
    </row>
    <row r="225" spans="1:8" hidden="1" x14ac:dyDescent="0.2">
      <c r="A225" s="22">
        <v>3501</v>
      </c>
      <c r="B225" s="2"/>
      <c r="C225" s="2">
        <v>3</v>
      </c>
      <c r="D225" s="35">
        <v>14</v>
      </c>
      <c r="E225" s="53">
        <v>1</v>
      </c>
      <c r="F225" s="36">
        <v>281.64285714285711</v>
      </c>
      <c r="G225" s="36">
        <v>305.35714285714289</v>
      </c>
      <c r="H225" s="36">
        <v>293.5</v>
      </c>
    </row>
    <row r="226" spans="1:8" hidden="1" x14ac:dyDescent="0.2">
      <c r="A226" s="22">
        <v>3541</v>
      </c>
      <c r="B226" s="2"/>
      <c r="C226" s="2">
        <v>3</v>
      </c>
      <c r="D226" s="35">
        <v>22</v>
      </c>
      <c r="E226" s="53">
        <v>1</v>
      </c>
      <c r="F226" s="36">
        <v>302.90909090909093</v>
      </c>
      <c r="G226" s="36">
        <v>310.2727272727272</v>
      </c>
      <c r="H226" s="36">
        <v>290.63636363636368</v>
      </c>
    </row>
    <row r="227" spans="1:8" hidden="1" x14ac:dyDescent="0.2">
      <c r="A227" s="22">
        <v>3581</v>
      </c>
      <c r="B227" s="2"/>
      <c r="C227" s="2">
        <v>3</v>
      </c>
      <c r="D227" s="35" t="s">
        <v>311</v>
      </c>
      <c r="E227" s="53">
        <v>1</v>
      </c>
      <c r="F227" s="36">
        <v>303.625</v>
      </c>
      <c r="G227" s="36">
        <v>301.45833333333337</v>
      </c>
      <c r="H227" s="36">
        <v>272.54166666666657</v>
      </c>
    </row>
    <row r="228" spans="1:8" hidden="1" x14ac:dyDescent="0.2">
      <c r="A228" s="22">
        <v>3600</v>
      </c>
      <c r="B228" s="2"/>
      <c r="C228" s="2">
        <v>3</v>
      </c>
      <c r="D228" s="35">
        <v>14</v>
      </c>
      <c r="E228" s="53">
        <v>1</v>
      </c>
      <c r="F228" s="36">
        <v>300.42857142857139</v>
      </c>
      <c r="G228" s="36">
        <v>289.21428571428567</v>
      </c>
      <c r="H228" s="36">
        <v>310</v>
      </c>
    </row>
    <row r="229" spans="1:8" hidden="1" x14ac:dyDescent="0.2">
      <c r="A229" s="22">
        <v>3610</v>
      </c>
      <c r="B229" s="2"/>
      <c r="C229" s="2">
        <v>3</v>
      </c>
      <c r="D229" s="35">
        <v>26</v>
      </c>
      <c r="E229" s="53">
        <v>1</v>
      </c>
      <c r="F229" s="36">
        <v>305.30769230769226</v>
      </c>
      <c r="G229" s="36">
        <v>301.11538461538464</v>
      </c>
      <c r="H229" s="36">
        <v>295.07692307692309</v>
      </c>
    </row>
    <row r="230" spans="1:8" hidden="1" x14ac:dyDescent="0.2">
      <c r="A230" s="22">
        <v>3621</v>
      </c>
      <c r="B230" s="2"/>
      <c r="C230" s="2">
        <v>3</v>
      </c>
      <c r="D230" s="35">
        <v>35</v>
      </c>
      <c r="E230" s="53">
        <v>1</v>
      </c>
      <c r="F230" s="36">
        <v>285.31428571428569</v>
      </c>
      <c r="G230" s="36">
        <v>301.28571428571428</v>
      </c>
      <c r="H230" s="36">
        <v>289.62857142857138</v>
      </c>
    </row>
    <row r="231" spans="1:8" hidden="1" x14ac:dyDescent="0.2">
      <c r="A231" s="22">
        <v>3661</v>
      </c>
      <c r="B231" s="2"/>
      <c r="C231" s="2">
        <v>3</v>
      </c>
      <c r="D231" s="35">
        <v>30</v>
      </c>
      <c r="E231" s="53">
        <v>1</v>
      </c>
      <c r="F231" s="36">
        <v>303.10000000000002</v>
      </c>
      <c r="G231" s="36">
        <v>297.13333333333333</v>
      </c>
      <c r="H231" s="36">
        <v>278.86666666666673</v>
      </c>
    </row>
    <row r="232" spans="1:8" hidden="1" x14ac:dyDescent="0.2">
      <c r="A232" s="22">
        <v>3701</v>
      </c>
      <c r="B232" s="2"/>
      <c r="C232" s="2">
        <v>3</v>
      </c>
      <c r="D232" s="35">
        <v>18</v>
      </c>
      <c r="E232" s="53">
        <v>1</v>
      </c>
      <c r="F232" s="36">
        <v>294.27777777777777</v>
      </c>
      <c r="G232" s="36">
        <v>306.22222222222229</v>
      </c>
      <c r="H232" s="36">
        <v>299.38888888888886</v>
      </c>
    </row>
    <row r="233" spans="1:8" hidden="1" x14ac:dyDescent="0.2">
      <c r="A233" s="22">
        <v>3741</v>
      </c>
      <c r="B233" s="2"/>
      <c r="C233" s="2">
        <v>3</v>
      </c>
      <c r="D233" s="35">
        <v>7</v>
      </c>
      <c r="E233" s="53">
        <v>1</v>
      </c>
      <c r="F233" s="36">
        <v>296.85714285714283</v>
      </c>
      <c r="G233" s="36">
        <v>279.28571428571428</v>
      </c>
      <c r="H233" s="36">
        <v>278.57142857142861</v>
      </c>
    </row>
    <row r="234" spans="1:8" hidden="1" x14ac:dyDescent="0.2">
      <c r="A234" s="22">
        <v>3781</v>
      </c>
      <c r="B234" s="2"/>
      <c r="C234" s="2">
        <v>3</v>
      </c>
      <c r="D234" s="35">
        <v>11</v>
      </c>
      <c r="E234" s="53">
        <v>1</v>
      </c>
      <c r="F234" s="36">
        <v>283.18181818181819</v>
      </c>
      <c r="G234" s="36">
        <v>318.81818181818181</v>
      </c>
      <c r="H234" s="36">
        <v>297.63636363636363</v>
      </c>
    </row>
    <row r="235" spans="1:8" hidden="1" x14ac:dyDescent="0.2">
      <c r="A235" s="22">
        <v>3821</v>
      </c>
      <c r="B235" s="2"/>
      <c r="C235" s="2">
        <v>3</v>
      </c>
      <c r="D235" s="35">
        <v>15</v>
      </c>
      <c r="E235" s="53">
        <v>1</v>
      </c>
      <c r="F235" s="36">
        <v>293.73333333333335</v>
      </c>
      <c r="G235" s="36">
        <v>305.66666666666669</v>
      </c>
      <c r="H235" s="36">
        <v>277.2</v>
      </c>
    </row>
    <row r="236" spans="1:8" hidden="1" x14ac:dyDescent="0.2">
      <c r="A236" s="22">
        <v>3861</v>
      </c>
      <c r="B236" s="2"/>
      <c r="C236" s="2">
        <v>3</v>
      </c>
      <c r="D236" s="35">
        <v>15</v>
      </c>
      <c r="E236" s="53">
        <v>1</v>
      </c>
      <c r="F236" s="36">
        <v>290.13333333333338</v>
      </c>
      <c r="G236" s="36">
        <v>280.73333333333335</v>
      </c>
      <c r="H236" s="36">
        <v>295.40000000000003</v>
      </c>
    </row>
    <row r="237" spans="1:8" hidden="1" x14ac:dyDescent="0.2">
      <c r="A237" s="22">
        <v>3901</v>
      </c>
      <c r="B237" s="2"/>
      <c r="C237" s="2">
        <v>3</v>
      </c>
      <c r="D237" s="35">
        <v>27</v>
      </c>
      <c r="E237" s="53">
        <v>1</v>
      </c>
      <c r="F237" s="36">
        <v>300.59259259259267</v>
      </c>
      <c r="G237" s="36">
        <v>296.22222222222223</v>
      </c>
      <c r="H237" s="36">
        <v>294.37037037037038</v>
      </c>
    </row>
    <row r="238" spans="1:8" hidden="1" x14ac:dyDescent="0.2">
      <c r="A238" s="22">
        <v>3941</v>
      </c>
      <c r="B238" s="2"/>
      <c r="C238" s="2">
        <v>3</v>
      </c>
      <c r="D238" s="35">
        <v>43</v>
      </c>
      <c r="E238" s="53">
        <v>1</v>
      </c>
      <c r="F238" s="36">
        <v>294.1395348837209</v>
      </c>
      <c r="G238" s="36">
        <v>309.83720930232556</v>
      </c>
      <c r="H238" s="36">
        <v>301.25581395348831</v>
      </c>
    </row>
    <row r="239" spans="1:8" hidden="1" x14ac:dyDescent="0.2">
      <c r="A239" s="39">
        <v>3981</v>
      </c>
      <c r="B239" s="14"/>
      <c r="C239" s="14">
        <v>3</v>
      </c>
      <c r="D239" s="14">
        <v>43</v>
      </c>
      <c r="E239" s="14">
        <v>1</v>
      </c>
      <c r="F239" s="14">
        <v>294.1395348837209</v>
      </c>
      <c r="G239" s="14">
        <v>309.83720930232556</v>
      </c>
      <c r="H239" s="14">
        <v>301.25581395348831</v>
      </c>
    </row>
    <row r="240" spans="1:8" hidden="1" x14ac:dyDescent="0.2">
      <c r="A240" s="39">
        <v>4000</v>
      </c>
      <c r="B240" s="14"/>
      <c r="C240" s="14">
        <v>3</v>
      </c>
      <c r="D240" s="14">
        <v>1</v>
      </c>
      <c r="E240" s="14">
        <v>1</v>
      </c>
      <c r="F240" s="14">
        <v>242</v>
      </c>
      <c r="G240" s="14">
        <v>289</v>
      </c>
      <c r="H240" s="14">
        <v>249</v>
      </c>
    </row>
    <row r="241" spans="1:8" hidden="1" x14ac:dyDescent="0.2">
      <c r="A241" s="39">
        <v>4001</v>
      </c>
      <c r="B241" s="14"/>
      <c r="C241" s="14">
        <v>3</v>
      </c>
      <c r="D241" s="14">
        <v>11</v>
      </c>
      <c r="E241" s="14">
        <v>1</v>
      </c>
      <c r="F241" s="14">
        <v>284.54545454545456</v>
      </c>
      <c r="G241" s="14">
        <v>320.36363636363637</v>
      </c>
      <c r="H241" s="14">
        <v>272.18181818181819</v>
      </c>
    </row>
    <row r="242" spans="1:8" hidden="1" x14ac:dyDescent="0.2">
      <c r="A242" s="39">
        <v>5101</v>
      </c>
      <c r="B242" s="14"/>
      <c r="C242" s="14">
        <v>3</v>
      </c>
      <c r="D242" s="14">
        <v>19</v>
      </c>
      <c r="E242" s="14">
        <v>1</v>
      </c>
      <c r="F242" s="14">
        <v>307.0526315789474</v>
      </c>
      <c r="G242" s="14">
        <v>299.9473684210526</v>
      </c>
      <c r="H242" s="14">
        <v>286.5263157894737</v>
      </c>
    </row>
    <row r="243" spans="1:8" hidden="1" x14ac:dyDescent="0.2">
      <c r="A243" s="39">
        <v>5131</v>
      </c>
      <c r="B243" s="14"/>
      <c r="C243" s="14">
        <v>3</v>
      </c>
      <c r="D243" s="14">
        <v>2</v>
      </c>
      <c r="E243" s="14">
        <v>1</v>
      </c>
      <c r="F243" s="14">
        <v>292.5</v>
      </c>
      <c r="G243" s="14">
        <v>306</v>
      </c>
      <c r="H243" s="14">
        <v>303.5</v>
      </c>
    </row>
    <row r="244" spans="1:8" hidden="1" x14ac:dyDescent="0.2">
      <c r="A244" s="39">
        <v>5141</v>
      </c>
      <c r="B244" s="14"/>
      <c r="C244" s="14">
        <v>3</v>
      </c>
      <c r="D244" s="14">
        <v>34</v>
      </c>
      <c r="E244" s="14">
        <v>1</v>
      </c>
      <c r="F244" s="14">
        <v>299.76470588235293</v>
      </c>
      <c r="G244" s="14">
        <v>291.76470588235298</v>
      </c>
      <c r="H244" s="14">
        <v>274.1764705882353</v>
      </c>
    </row>
    <row r="245" spans="1:8" hidden="1" x14ac:dyDescent="0.2">
      <c r="A245" s="39">
        <v>5201</v>
      </c>
      <c r="B245" s="14"/>
      <c r="C245" s="14">
        <v>3</v>
      </c>
      <c r="D245" s="14">
        <v>60</v>
      </c>
      <c r="E245" s="14">
        <v>1</v>
      </c>
      <c r="F245" s="14">
        <v>287.36666666666673</v>
      </c>
      <c r="G245" s="14">
        <v>288.93333333333339</v>
      </c>
      <c r="H245" s="14">
        <v>279.4666666666667</v>
      </c>
    </row>
    <row r="246" spans="1:8" hidden="1" x14ac:dyDescent="0.2">
      <c r="A246" s="39">
        <v>5241</v>
      </c>
      <c r="B246" s="14"/>
      <c r="C246" s="14">
        <v>3</v>
      </c>
      <c r="D246" s="14">
        <v>19</v>
      </c>
      <c r="E246" s="14">
        <v>1</v>
      </c>
      <c r="F246" s="14">
        <v>298.21052631578948</v>
      </c>
      <c r="G246" s="14">
        <v>321.42105263157896</v>
      </c>
      <c r="H246" s="14">
        <v>307.26315789473688</v>
      </c>
    </row>
    <row r="247" spans="1:8" hidden="1" x14ac:dyDescent="0.2">
      <c r="A247" s="39">
        <v>5281</v>
      </c>
      <c r="B247" s="14"/>
      <c r="C247" s="14">
        <v>3</v>
      </c>
      <c r="D247" s="14">
        <v>24</v>
      </c>
      <c r="E247" s="14">
        <v>1</v>
      </c>
      <c r="F247" s="14">
        <v>295.33333333333331</v>
      </c>
      <c r="G247" s="14">
        <v>304.5</v>
      </c>
      <c r="H247" s="14">
        <v>292.375</v>
      </c>
    </row>
    <row r="248" spans="1:8" hidden="1" x14ac:dyDescent="0.2">
      <c r="A248" s="39">
        <v>5361</v>
      </c>
      <c r="B248" s="14"/>
      <c r="C248" s="14">
        <v>3</v>
      </c>
      <c r="D248" s="14">
        <v>14</v>
      </c>
      <c r="E248" s="14">
        <v>1</v>
      </c>
      <c r="F248" s="14">
        <v>288.35714285714283</v>
      </c>
      <c r="G248" s="14">
        <v>303.14285714285711</v>
      </c>
      <c r="H248" s="14">
        <v>290.92857142857139</v>
      </c>
    </row>
    <row r="249" spans="1:8" hidden="1" x14ac:dyDescent="0.2">
      <c r="A249" s="39">
        <v>5381</v>
      </c>
      <c r="B249" s="14"/>
      <c r="C249" s="14">
        <v>3</v>
      </c>
      <c r="D249" s="14">
        <v>20</v>
      </c>
      <c r="E249" s="14">
        <v>1</v>
      </c>
      <c r="F249" s="14">
        <v>296.2</v>
      </c>
      <c r="G249" s="14">
        <v>307.74999999999994</v>
      </c>
      <c r="H249" s="14">
        <v>284.20000000000005</v>
      </c>
    </row>
    <row r="250" spans="1:8" hidden="1" x14ac:dyDescent="0.2">
      <c r="A250" s="39">
        <v>5901</v>
      </c>
      <c r="B250" s="14"/>
      <c r="C250" s="14">
        <v>3</v>
      </c>
      <c r="D250" s="14">
        <v>5</v>
      </c>
      <c r="E250" s="14">
        <v>1</v>
      </c>
      <c r="F250" s="14">
        <v>300.60000000000002</v>
      </c>
      <c r="G250" s="14">
        <v>291.2</v>
      </c>
      <c r="H250" s="14">
        <v>296.2</v>
      </c>
    </row>
    <row r="251" spans="1:8" hidden="1" x14ac:dyDescent="0.2">
      <c r="A251" s="39">
        <v>2891</v>
      </c>
      <c r="B251" s="14"/>
      <c r="C251" s="14">
        <v>3</v>
      </c>
      <c r="D251" s="14">
        <v>11</v>
      </c>
      <c r="E251" s="34">
        <v>1</v>
      </c>
      <c r="F251" s="14">
        <v>284.63636363636368</v>
      </c>
      <c r="G251" s="14">
        <v>320.09090909090912</v>
      </c>
      <c r="H251" s="14">
        <v>339.63636363636363</v>
      </c>
    </row>
    <row r="252" spans="1:8" hidden="1" x14ac:dyDescent="0.2">
      <c r="A252" s="39">
        <v>9996</v>
      </c>
      <c r="B252" s="53" t="s">
        <v>316</v>
      </c>
      <c r="C252" s="53">
        <v>3</v>
      </c>
      <c r="D252" s="53">
        <v>810</v>
      </c>
      <c r="E252" s="53">
        <v>1</v>
      </c>
      <c r="F252" s="53">
        <v>296</v>
      </c>
      <c r="G252" s="53">
        <v>305</v>
      </c>
      <c r="H252" s="53">
        <v>288</v>
      </c>
    </row>
    <row r="253" spans="1:8" hidden="1" x14ac:dyDescent="0.2">
      <c r="A253" s="39">
        <v>9991</v>
      </c>
      <c r="B253" s="53" t="s">
        <v>317</v>
      </c>
      <c r="C253" s="53">
        <v>3</v>
      </c>
      <c r="D253" s="53">
        <v>1174</v>
      </c>
      <c r="E253" s="53">
        <v>1</v>
      </c>
      <c r="F253" s="53">
        <v>294</v>
      </c>
      <c r="G253" s="53">
        <v>301</v>
      </c>
      <c r="H253" s="53">
        <v>287</v>
      </c>
    </row>
    <row r="254" spans="1:8" hidden="1" x14ac:dyDescent="0.2">
      <c r="A254" s="39">
        <v>9995</v>
      </c>
      <c r="B254" s="53" t="s">
        <v>319</v>
      </c>
      <c r="C254" s="53">
        <v>3</v>
      </c>
      <c r="D254" s="53">
        <v>924</v>
      </c>
      <c r="E254" s="53">
        <v>1</v>
      </c>
      <c r="F254" s="53">
        <v>298</v>
      </c>
      <c r="G254" s="53">
        <v>303</v>
      </c>
      <c r="H254" s="53">
        <v>291</v>
      </c>
    </row>
    <row r="255" spans="1:8" hidden="1" x14ac:dyDescent="0.2">
      <c r="A255" s="39">
        <v>9994</v>
      </c>
      <c r="B255" s="53" t="s">
        <v>318</v>
      </c>
      <c r="C255" s="53">
        <v>3</v>
      </c>
      <c r="D255" s="53">
        <v>1114</v>
      </c>
      <c r="E255" s="53">
        <v>1</v>
      </c>
      <c r="F255" s="53">
        <v>295</v>
      </c>
      <c r="G255" s="53">
        <v>301</v>
      </c>
      <c r="H255" s="53">
        <v>288</v>
      </c>
    </row>
    <row r="256" spans="1:8" hidden="1" x14ac:dyDescent="0.2">
      <c r="A256" s="39">
        <v>801</v>
      </c>
      <c r="B256" s="53"/>
      <c r="C256" s="53">
        <v>3</v>
      </c>
      <c r="D256" s="53">
        <v>52</v>
      </c>
      <c r="E256" s="53">
        <v>1</v>
      </c>
      <c r="F256" s="53">
        <v>295.38461538461542</v>
      </c>
      <c r="G256" s="53">
        <v>294.42307692307691</v>
      </c>
      <c r="H256" s="53">
        <v>288.30769230769232</v>
      </c>
    </row>
    <row r="257" spans="1:8" hidden="1" x14ac:dyDescent="0.2">
      <c r="A257" s="39">
        <v>4421</v>
      </c>
      <c r="B257" s="53"/>
      <c r="C257" s="53">
        <v>3</v>
      </c>
      <c r="D257" s="53">
        <v>11</v>
      </c>
      <c r="E257" s="53">
        <v>1</v>
      </c>
      <c r="F257" s="53">
        <v>315.90909090909093</v>
      </c>
      <c r="G257" s="53">
        <v>337.90909090909093</v>
      </c>
      <c r="H257" s="53">
        <v>323.54545454545456</v>
      </c>
    </row>
    <row r="258" spans="1:8" hidden="1" x14ac:dyDescent="0.2">
      <c r="A258" s="39">
        <v>3021</v>
      </c>
      <c r="B258" s="53"/>
      <c r="C258" s="53">
        <v>3</v>
      </c>
      <c r="D258" s="53">
        <v>38</v>
      </c>
      <c r="E258" s="53">
        <v>1</v>
      </c>
      <c r="F258" s="53">
        <v>297.21052631578948</v>
      </c>
      <c r="G258" s="53">
        <v>301.89473684210515</v>
      </c>
      <c r="H258" s="53">
        <v>293.60526315789474</v>
      </c>
    </row>
    <row r="259" spans="1:8" hidden="1" x14ac:dyDescent="0.2">
      <c r="A259" s="39">
        <v>5091</v>
      </c>
      <c r="B259" s="53"/>
      <c r="C259" s="53">
        <v>3</v>
      </c>
      <c r="D259" s="53">
        <v>5</v>
      </c>
      <c r="E259" s="53">
        <v>1</v>
      </c>
      <c r="F259" s="53">
        <v>300.60000000000002</v>
      </c>
      <c r="G259" s="53">
        <v>291.2</v>
      </c>
      <c r="H259" s="53">
        <v>296.2</v>
      </c>
    </row>
    <row r="260" spans="1:8" hidden="1" x14ac:dyDescent="0.2">
      <c r="A260" s="39">
        <v>5121</v>
      </c>
      <c r="B260" s="53"/>
      <c r="C260" s="53">
        <v>3</v>
      </c>
      <c r="D260" s="53">
        <v>4</v>
      </c>
      <c r="E260" s="53">
        <v>1</v>
      </c>
      <c r="F260" s="53">
        <v>268.5</v>
      </c>
      <c r="G260" s="53">
        <v>294.25</v>
      </c>
      <c r="H260" s="53">
        <v>300.5</v>
      </c>
    </row>
    <row r="261" spans="1:8" hidden="1" x14ac:dyDescent="0.2">
      <c r="A261" s="39">
        <v>5321</v>
      </c>
      <c r="B261" s="53"/>
      <c r="C261" s="53">
        <v>3</v>
      </c>
      <c r="D261" s="53">
        <v>21</v>
      </c>
      <c r="E261" s="53">
        <v>1</v>
      </c>
      <c r="F261" s="53">
        <v>297.66666666666663</v>
      </c>
      <c r="G261" s="53">
        <v>295.85714285714278</v>
      </c>
      <c r="H261" s="53">
        <v>291.33333333333326</v>
      </c>
    </row>
    <row r="262" spans="1:8" hidden="1" x14ac:dyDescent="0.2">
      <c r="A262" s="39">
        <v>5971</v>
      </c>
      <c r="B262" s="53"/>
      <c r="C262" s="53">
        <v>3</v>
      </c>
      <c r="D262" s="53">
        <v>25</v>
      </c>
      <c r="E262" s="53">
        <v>1</v>
      </c>
      <c r="F262" s="53">
        <v>299.23999999999995</v>
      </c>
      <c r="G262" s="53">
        <v>289.31999999999994</v>
      </c>
      <c r="H262" s="53">
        <v>275.71999999999991</v>
      </c>
    </row>
    <row r="263" spans="1:8" hidden="1" x14ac:dyDescent="0.2">
      <c r="A263" s="39">
        <v>121</v>
      </c>
      <c r="B263" s="53"/>
      <c r="C263" s="53">
        <v>3</v>
      </c>
      <c r="D263" s="53">
        <v>14</v>
      </c>
      <c r="E263" s="53">
        <v>1</v>
      </c>
      <c r="F263" s="53">
        <v>300.07142857142856</v>
      </c>
      <c r="G263" s="53">
        <v>289.9285714285715</v>
      </c>
      <c r="H263" s="53">
        <v>278.14285714285711</v>
      </c>
    </row>
    <row r="264" spans="1:8" hidden="1" x14ac:dyDescent="0.2">
      <c r="A264" s="39">
        <v>201</v>
      </c>
      <c r="B264" s="14"/>
      <c r="C264" s="53">
        <v>3</v>
      </c>
      <c r="D264" s="14">
        <v>1</v>
      </c>
      <c r="E264" s="53">
        <v>1</v>
      </c>
      <c r="F264" s="14">
        <v>296</v>
      </c>
      <c r="G264" s="14">
        <v>335</v>
      </c>
      <c r="H264" s="14">
        <v>272</v>
      </c>
    </row>
    <row r="265" spans="1:8" hidden="1" x14ac:dyDescent="0.2">
      <c r="A265" s="39">
        <v>361</v>
      </c>
      <c r="B265" s="34"/>
      <c r="C265" s="53">
        <v>3</v>
      </c>
      <c r="D265" s="34">
        <v>15</v>
      </c>
      <c r="E265" s="53">
        <v>1</v>
      </c>
      <c r="F265" s="34">
        <v>302.79999999999995</v>
      </c>
      <c r="G265" s="34">
        <v>296.93333333333334</v>
      </c>
      <c r="H265" s="34">
        <v>284.53333333333336</v>
      </c>
    </row>
    <row r="266" spans="1:8" hidden="1" x14ac:dyDescent="0.2">
      <c r="A266" s="39"/>
      <c r="B266" s="14"/>
      <c r="C266" s="53">
        <v>3</v>
      </c>
      <c r="D266" s="14"/>
      <c r="E266" s="53">
        <v>1</v>
      </c>
      <c r="F266" s="14"/>
      <c r="G266" s="14"/>
      <c r="H266" s="14"/>
    </row>
    <row r="267" spans="1:8" hidden="1" x14ac:dyDescent="0.2">
      <c r="A267" s="39">
        <v>9999</v>
      </c>
      <c r="B267" s="55" t="s">
        <v>91</v>
      </c>
      <c r="C267" s="34">
        <v>3</v>
      </c>
      <c r="D267" s="34">
        <v>6408</v>
      </c>
      <c r="E267" s="34">
        <v>2</v>
      </c>
      <c r="F267" s="2">
        <v>313</v>
      </c>
      <c r="G267" s="2">
        <v>331</v>
      </c>
      <c r="H267" s="2">
        <v>331</v>
      </c>
    </row>
    <row r="268" spans="1:8" s="43" customFormat="1" hidden="1" x14ac:dyDescent="0.2">
      <c r="A268" s="39">
        <v>5991</v>
      </c>
      <c r="B268" s="34"/>
      <c r="C268" s="34">
        <v>3</v>
      </c>
      <c r="D268" s="34">
        <v>36</v>
      </c>
      <c r="E268" s="41">
        <v>2</v>
      </c>
      <c r="F268" s="34">
        <v>303.56</v>
      </c>
      <c r="G268" s="34">
        <v>324.75</v>
      </c>
      <c r="H268" s="34">
        <v>329.67</v>
      </c>
    </row>
    <row r="269" spans="1:8" hidden="1" x14ac:dyDescent="0.2">
      <c r="A269" s="39">
        <v>5981</v>
      </c>
      <c r="B269" s="34"/>
      <c r="C269" s="34">
        <v>3</v>
      </c>
      <c r="D269" s="34">
        <v>20</v>
      </c>
      <c r="E269" s="34">
        <v>2</v>
      </c>
      <c r="F269" s="34">
        <v>312.85000000000002</v>
      </c>
      <c r="G269" s="34">
        <v>326.14999999999998</v>
      </c>
      <c r="H269" s="34">
        <v>335.95</v>
      </c>
    </row>
    <row r="270" spans="1:8" hidden="1" x14ac:dyDescent="0.2">
      <c r="A270" s="39">
        <v>5961</v>
      </c>
      <c r="B270" s="34"/>
      <c r="C270" s="34">
        <v>3</v>
      </c>
      <c r="D270" s="34">
        <v>18</v>
      </c>
      <c r="E270" s="14">
        <v>2</v>
      </c>
      <c r="F270" s="34">
        <v>300.67</v>
      </c>
      <c r="G270" s="34">
        <v>324.44</v>
      </c>
      <c r="H270" s="34">
        <v>322</v>
      </c>
    </row>
    <row r="271" spans="1:8" hidden="1" x14ac:dyDescent="0.2">
      <c r="A271" s="39">
        <v>5951</v>
      </c>
      <c r="B271" s="34"/>
      <c r="C271" s="34">
        <v>3</v>
      </c>
      <c r="D271" s="34">
        <v>30</v>
      </c>
      <c r="E271" s="14">
        <v>2</v>
      </c>
      <c r="F271" s="34">
        <v>311.17</v>
      </c>
      <c r="G271" s="34">
        <v>327.10000000000002</v>
      </c>
      <c r="H271" s="34">
        <v>339.27</v>
      </c>
    </row>
    <row r="272" spans="1:8" hidden="1" x14ac:dyDescent="0.2">
      <c r="A272" s="39">
        <v>5931</v>
      </c>
      <c r="B272" s="14"/>
      <c r="C272" s="14">
        <v>3</v>
      </c>
      <c r="D272" s="14">
        <v>7</v>
      </c>
      <c r="E272" s="14">
        <v>2</v>
      </c>
      <c r="F272" s="14">
        <v>287.86</v>
      </c>
      <c r="G272" s="14">
        <v>322.70999999999998</v>
      </c>
      <c r="H272" s="14">
        <v>347.71</v>
      </c>
    </row>
    <row r="273" spans="1:8" hidden="1" x14ac:dyDescent="0.2">
      <c r="A273" s="39">
        <v>5901</v>
      </c>
      <c r="B273" s="14"/>
      <c r="C273" s="14">
        <v>3</v>
      </c>
      <c r="D273" s="14">
        <v>12</v>
      </c>
      <c r="E273" s="14">
        <v>2</v>
      </c>
      <c r="F273" s="14">
        <v>313.83</v>
      </c>
      <c r="G273" s="14">
        <v>344.67</v>
      </c>
      <c r="H273" s="14">
        <v>319.25</v>
      </c>
    </row>
    <row r="274" spans="1:8" hidden="1" x14ac:dyDescent="0.2">
      <c r="A274" s="39">
        <v>5871</v>
      </c>
      <c r="B274" s="14"/>
      <c r="C274" s="14">
        <v>3</v>
      </c>
      <c r="D274" s="14">
        <v>19</v>
      </c>
      <c r="E274" s="14">
        <v>2</v>
      </c>
      <c r="F274" s="14">
        <v>323</v>
      </c>
      <c r="G274" s="14">
        <v>312.47000000000003</v>
      </c>
      <c r="H274" s="14">
        <v>343.32</v>
      </c>
    </row>
    <row r="275" spans="1:8" hidden="1" x14ac:dyDescent="0.2">
      <c r="A275" s="39">
        <v>5861</v>
      </c>
      <c r="B275" s="14"/>
      <c r="C275" s="14">
        <v>3</v>
      </c>
      <c r="D275" s="14">
        <v>18</v>
      </c>
      <c r="E275" s="14">
        <v>2</v>
      </c>
      <c r="F275" s="14">
        <v>311.72000000000003</v>
      </c>
      <c r="G275" s="14">
        <v>357.06</v>
      </c>
      <c r="H275" s="14">
        <v>345.28</v>
      </c>
    </row>
    <row r="276" spans="1:8" hidden="1" x14ac:dyDescent="0.2">
      <c r="A276" s="39">
        <v>5831</v>
      </c>
      <c r="B276" s="14"/>
      <c r="C276" s="14">
        <v>3</v>
      </c>
      <c r="D276" s="14">
        <v>2</v>
      </c>
      <c r="E276" s="14">
        <v>2</v>
      </c>
      <c r="F276" s="14">
        <v>264</v>
      </c>
      <c r="G276" s="14">
        <v>365.5</v>
      </c>
      <c r="H276" s="14">
        <v>362.5</v>
      </c>
    </row>
    <row r="277" spans="1:8" hidden="1" x14ac:dyDescent="0.2">
      <c r="A277" s="39">
        <v>5791</v>
      </c>
      <c r="B277" s="14"/>
      <c r="C277" s="14">
        <v>3</v>
      </c>
      <c r="D277" s="14">
        <v>31</v>
      </c>
      <c r="E277" s="14">
        <v>2</v>
      </c>
      <c r="F277" s="14">
        <v>307.68</v>
      </c>
      <c r="G277" s="14">
        <v>315.74</v>
      </c>
      <c r="H277" s="14">
        <v>325.77</v>
      </c>
    </row>
    <row r="278" spans="1:8" hidden="1" x14ac:dyDescent="0.2">
      <c r="A278" s="39">
        <v>5711</v>
      </c>
      <c r="B278" s="14"/>
      <c r="C278" s="14">
        <v>3</v>
      </c>
      <c r="D278" s="14">
        <v>39</v>
      </c>
      <c r="E278" s="14">
        <v>2</v>
      </c>
      <c r="F278" s="14">
        <v>306</v>
      </c>
      <c r="G278" s="14">
        <v>319.64</v>
      </c>
      <c r="H278" s="14">
        <v>321.45999999999998</v>
      </c>
    </row>
    <row r="279" spans="1:8" hidden="1" x14ac:dyDescent="0.2">
      <c r="A279" s="39">
        <v>5671</v>
      </c>
      <c r="B279" s="14"/>
      <c r="C279" s="14">
        <v>3</v>
      </c>
      <c r="D279" s="14">
        <v>18</v>
      </c>
      <c r="E279" s="14">
        <v>2</v>
      </c>
      <c r="F279" s="14">
        <v>314.56</v>
      </c>
      <c r="G279" s="14">
        <v>349.11</v>
      </c>
      <c r="H279" s="14">
        <v>344.44</v>
      </c>
    </row>
    <row r="280" spans="1:8" hidden="1" x14ac:dyDescent="0.2">
      <c r="A280" s="39">
        <v>5641</v>
      </c>
      <c r="B280" s="14"/>
      <c r="C280" s="14">
        <v>3</v>
      </c>
      <c r="D280" s="14">
        <v>19</v>
      </c>
      <c r="E280" s="14">
        <v>2</v>
      </c>
      <c r="F280" s="14">
        <v>313.11</v>
      </c>
      <c r="G280" s="14">
        <v>321.42</v>
      </c>
      <c r="H280" s="14">
        <v>328.16</v>
      </c>
    </row>
    <row r="281" spans="1:8" hidden="1" x14ac:dyDescent="0.2">
      <c r="A281" s="39">
        <v>5601</v>
      </c>
      <c r="B281" s="14"/>
      <c r="C281" s="14">
        <v>3</v>
      </c>
      <c r="D281" s="14">
        <v>14</v>
      </c>
      <c r="E281" s="14">
        <v>2</v>
      </c>
      <c r="F281" s="14">
        <v>306.93</v>
      </c>
      <c r="G281" s="14">
        <v>333.71</v>
      </c>
      <c r="H281" s="14">
        <v>341.07</v>
      </c>
    </row>
    <row r="282" spans="1:8" hidden="1" x14ac:dyDescent="0.2">
      <c r="A282" s="39">
        <v>5561</v>
      </c>
      <c r="B282" s="14"/>
      <c r="C282" s="14">
        <v>3</v>
      </c>
      <c r="D282" s="14">
        <v>8</v>
      </c>
      <c r="E282" s="14">
        <v>2</v>
      </c>
      <c r="F282" s="14">
        <v>314</v>
      </c>
      <c r="G282" s="14">
        <v>338.88</v>
      </c>
      <c r="H282" s="14">
        <v>334.75</v>
      </c>
    </row>
    <row r="283" spans="1:8" hidden="1" x14ac:dyDescent="0.2">
      <c r="A283" s="39">
        <v>5521</v>
      </c>
      <c r="B283" s="14"/>
      <c r="C283" s="14">
        <v>3</v>
      </c>
      <c r="D283" s="14">
        <v>11</v>
      </c>
      <c r="E283" s="14">
        <v>2</v>
      </c>
      <c r="F283" s="14">
        <v>318.45</v>
      </c>
      <c r="G283" s="14">
        <v>340.91</v>
      </c>
      <c r="H283" s="14">
        <v>327.08999999999997</v>
      </c>
    </row>
    <row r="284" spans="1:8" hidden="1" x14ac:dyDescent="0.2">
      <c r="A284" s="39">
        <v>5481</v>
      </c>
      <c r="B284" s="14"/>
      <c r="C284" s="14">
        <v>3</v>
      </c>
      <c r="D284" s="14">
        <v>20</v>
      </c>
      <c r="E284" s="14">
        <v>2</v>
      </c>
      <c r="F284" s="14">
        <v>328.85</v>
      </c>
      <c r="G284" s="14">
        <v>335.25</v>
      </c>
      <c r="H284" s="14">
        <v>330.7</v>
      </c>
    </row>
    <row r="285" spans="1:8" hidden="1" x14ac:dyDescent="0.2">
      <c r="A285" s="39">
        <v>5441</v>
      </c>
      <c r="B285" s="14"/>
      <c r="C285" s="14">
        <v>3</v>
      </c>
      <c r="D285" s="14">
        <v>32</v>
      </c>
      <c r="E285" s="14">
        <v>2</v>
      </c>
      <c r="F285" s="14">
        <v>315.77999999999997</v>
      </c>
      <c r="G285" s="14">
        <v>334.91</v>
      </c>
      <c r="H285" s="14">
        <v>346.72</v>
      </c>
    </row>
    <row r="286" spans="1:8" hidden="1" x14ac:dyDescent="0.2">
      <c r="A286" s="39">
        <v>5431</v>
      </c>
      <c r="B286" s="14"/>
      <c r="C286" s="14">
        <v>3</v>
      </c>
      <c r="D286" s="14">
        <v>33</v>
      </c>
      <c r="E286" s="14">
        <v>2</v>
      </c>
      <c r="F286" s="14">
        <v>313.91000000000003</v>
      </c>
      <c r="G286" s="14">
        <v>323.55</v>
      </c>
      <c r="H286" s="14">
        <v>352.88</v>
      </c>
    </row>
    <row r="287" spans="1:8" hidden="1" x14ac:dyDescent="0.2">
      <c r="A287" s="39">
        <v>5421</v>
      </c>
      <c r="B287" s="14"/>
      <c r="C287" s="14">
        <v>3</v>
      </c>
      <c r="D287" s="14">
        <v>16</v>
      </c>
      <c r="E287" s="14">
        <v>2</v>
      </c>
      <c r="F287" s="14">
        <v>316.25</v>
      </c>
      <c r="G287" s="14">
        <v>336.19</v>
      </c>
      <c r="H287" s="14">
        <v>333.13</v>
      </c>
    </row>
    <row r="288" spans="1:8" hidden="1" x14ac:dyDescent="0.2">
      <c r="A288" s="39">
        <v>5401</v>
      </c>
      <c r="B288" s="14"/>
      <c r="C288" s="14">
        <v>3</v>
      </c>
      <c r="D288" s="14">
        <v>8</v>
      </c>
      <c r="E288" s="14">
        <v>2</v>
      </c>
      <c r="F288" s="14">
        <v>315.5</v>
      </c>
      <c r="G288" s="14">
        <v>331.25</v>
      </c>
      <c r="H288" s="14">
        <v>351</v>
      </c>
    </row>
    <row r="289" spans="1:8" hidden="1" x14ac:dyDescent="0.2">
      <c r="A289" s="39">
        <v>5081</v>
      </c>
      <c r="B289" s="14"/>
      <c r="C289" s="14">
        <v>3</v>
      </c>
      <c r="D289" s="14">
        <v>12</v>
      </c>
      <c r="E289" s="14">
        <v>2</v>
      </c>
      <c r="F289" s="14">
        <v>303.42</v>
      </c>
      <c r="G289" s="14">
        <v>335.67</v>
      </c>
      <c r="H289" s="14">
        <v>358.92</v>
      </c>
    </row>
    <row r="290" spans="1:8" hidden="1" x14ac:dyDescent="0.2">
      <c r="A290" s="39">
        <v>5061</v>
      </c>
      <c r="B290" s="14"/>
      <c r="C290" s="14">
        <v>3</v>
      </c>
      <c r="D290" s="14">
        <v>9</v>
      </c>
      <c r="E290" s="14">
        <v>2</v>
      </c>
      <c r="F290" s="14">
        <v>291.56</v>
      </c>
      <c r="G290" s="14">
        <v>327.33</v>
      </c>
      <c r="H290" s="14">
        <v>335.22</v>
      </c>
    </row>
    <row r="291" spans="1:8" hidden="1" x14ac:dyDescent="0.2">
      <c r="A291" s="39">
        <v>5051</v>
      </c>
      <c r="B291" s="14"/>
      <c r="C291" s="14">
        <v>3</v>
      </c>
      <c r="D291" s="14">
        <v>44</v>
      </c>
      <c r="E291" s="14">
        <v>2</v>
      </c>
      <c r="F291" s="14">
        <v>302.2</v>
      </c>
      <c r="G291" s="14">
        <v>328.75</v>
      </c>
      <c r="H291" s="14">
        <v>345.59</v>
      </c>
    </row>
    <row r="292" spans="1:8" hidden="1" x14ac:dyDescent="0.2">
      <c r="A292" s="39">
        <v>5049</v>
      </c>
      <c r="B292" s="14"/>
      <c r="C292" s="14">
        <v>3</v>
      </c>
      <c r="D292" s="14">
        <v>6</v>
      </c>
      <c r="E292" s="14">
        <v>2</v>
      </c>
      <c r="F292" s="14">
        <v>320.17</v>
      </c>
      <c r="G292" s="14">
        <v>331.5</v>
      </c>
      <c r="H292" s="14">
        <v>374.17</v>
      </c>
    </row>
    <row r="293" spans="1:8" hidden="1" x14ac:dyDescent="0.2">
      <c r="A293" s="39">
        <v>5048</v>
      </c>
      <c r="B293" s="14"/>
      <c r="C293" s="14">
        <v>3</v>
      </c>
      <c r="D293" s="14">
        <v>9</v>
      </c>
      <c r="E293" s="14">
        <v>2</v>
      </c>
      <c r="F293" s="14">
        <v>328.11</v>
      </c>
      <c r="G293" s="14">
        <v>324.11</v>
      </c>
      <c r="H293" s="14">
        <v>328</v>
      </c>
    </row>
    <row r="294" spans="1:8" hidden="1" x14ac:dyDescent="0.2">
      <c r="A294" s="39">
        <v>5047</v>
      </c>
      <c r="B294" s="14"/>
      <c r="C294" s="14">
        <v>3</v>
      </c>
      <c r="D294" s="14">
        <v>7</v>
      </c>
      <c r="E294" s="14">
        <v>2</v>
      </c>
      <c r="F294" s="14">
        <v>303.70999999999998</v>
      </c>
      <c r="G294" s="14">
        <v>342.29</v>
      </c>
      <c r="H294" s="14">
        <v>308</v>
      </c>
    </row>
    <row r="295" spans="1:8" hidden="1" x14ac:dyDescent="0.2">
      <c r="A295" s="39">
        <v>5045</v>
      </c>
      <c r="B295" s="14"/>
      <c r="C295" s="14">
        <v>3</v>
      </c>
      <c r="D295" s="14">
        <v>5</v>
      </c>
      <c r="E295" s="14">
        <v>2</v>
      </c>
      <c r="F295" s="14">
        <v>299.39999999999998</v>
      </c>
      <c r="G295" s="14">
        <v>327</v>
      </c>
      <c r="H295" s="14">
        <v>302</v>
      </c>
    </row>
    <row r="296" spans="1:8" hidden="1" x14ac:dyDescent="0.2">
      <c r="A296" s="39">
        <v>5043</v>
      </c>
      <c r="B296" s="14"/>
      <c r="C296" s="14">
        <v>3</v>
      </c>
      <c r="D296" s="14">
        <v>8</v>
      </c>
      <c r="E296" s="14">
        <v>2</v>
      </c>
      <c r="F296" s="14">
        <v>321.88</v>
      </c>
      <c r="G296" s="14">
        <v>332.38</v>
      </c>
      <c r="H296" s="14">
        <v>344.63</v>
      </c>
    </row>
    <row r="297" spans="1:8" hidden="1" x14ac:dyDescent="0.2">
      <c r="A297" s="39">
        <v>5041</v>
      </c>
      <c r="B297" s="14"/>
      <c r="C297" s="14">
        <v>3</v>
      </c>
      <c r="D297" s="14">
        <v>26</v>
      </c>
      <c r="E297" s="14">
        <v>2</v>
      </c>
      <c r="F297" s="14">
        <v>315.62</v>
      </c>
      <c r="G297" s="14">
        <v>316.23</v>
      </c>
      <c r="H297" s="14">
        <v>310.81</v>
      </c>
    </row>
    <row r="298" spans="1:8" hidden="1" x14ac:dyDescent="0.2">
      <c r="A298" s="39">
        <v>5032</v>
      </c>
      <c r="B298" s="14"/>
      <c r="C298" s="14">
        <v>3</v>
      </c>
      <c r="D298" s="14">
        <v>6</v>
      </c>
      <c r="E298" s="14">
        <v>2</v>
      </c>
      <c r="F298" s="14">
        <v>304.5</v>
      </c>
      <c r="G298" s="14">
        <v>336.67</v>
      </c>
      <c r="H298" s="14">
        <v>329.5</v>
      </c>
    </row>
    <row r="299" spans="1:8" hidden="1" x14ac:dyDescent="0.2">
      <c r="A299" s="39">
        <v>5029</v>
      </c>
      <c r="B299" s="14"/>
      <c r="C299" s="14">
        <v>3</v>
      </c>
      <c r="D299" s="14">
        <v>15</v>
      </c>
      <c r="E299" s="14">
        <v>2</v>
      </c>
      <c r="F299" s="14">
        <v>303.60000000000002</v>
      </c>
      <c r="G299" s="14">
        <v>309.73</v>
      </c>
      <c r="H299" s="14">
        <v>320.73</v>
      </c>
    </row>
    <row r="300" spans="1:8" hidden="1" x14ac:dyDescent="0.2">
      <c r="A300" s="39">
        <v>5025</v>
      </c>
      <c r="B300" s="14"/>
      <c r="C300" s="14">
        <v>3</v>
      </c>
      <c r="D300" s="14">
        <v>23</v>
      </c>
      <c r="E300" s="14">
        <v>2</v>
      </c>
      <c r="F300" s="14">
        <v>293.91000000000003</v>
      </c>
      <c r="G300" s="14">
        <v>328.43</v>
      </c>
      <c r="H300" s="14">
        <v>319.74</v>
      </c>
    </row>
    <row r="301" spans="1:8" hidden="1" x14ac:dyDescent="0.2">
      <c r="A301" s="39">
        <v>5022</v>
      </c>
      <c r="B301" s="14"/>
      <c r="C301" s="14">
        <v>3</v>
      </c>
      <c r="D301" s="14">
        <v>2</v>
      </c>
      <c r="E301" s="14">
        <v>2</v>
      </c>
      <c r="F301" s="14">
        <v>315.5</v>
      </c>
      <c r="G301" s="14">
        <v>357.5</v>
      </c>
      <c r="H301" s="14">
        <v>346</v>
      </c>
    </row>
    <row r="302" spans="1:8" hidden="1" x14ac:dyDescent="0.2">
      <c r="A302" s="39">
        <v>5021</v>
      </c>
      <c r="B302" s="14"/>
      <c r="C302" s="14">
        <v>3</v>
      </c>
      <c r="D302" s="14">
        <v>34</v>
      </c>
      <c r="E302" s="14">
        <v>2</v>
      </c>
      <c r="F302" s="14">
        <v>309.82</v>
      </c>
      <c r="G302" s="14">
        <v>333.59</v>
      </c>
      <c r="H302" s="14">
        <v>332.09</v>
      </c>
    </row>
    <row r="303" spans="1:8" hidden="1" x14ac:dyDescent="0.2">
      <c r="A303" s="39">
        <v>5010</v>
      </c>
      <c r="B303" s="14"/>
      <c r="C303" s="14">
        <v>3</v>
      </c>
      <c r="D303" s="14">
        <v>7</v>
      </c>
      <c r="E303" s="14">
        <v>2</v>
      </c>
      <c r="F303" s="14">
        <v>308.70999999999998</v>
      </c>
      <c r="G303" s="14">
        <v>329.57</v>
      </c>
      <c r="H303" s="14">
        <v>316.29000000000002</v>
      </c>
    </row>
    <row r="304" spans="1:8" hidden="1" x14ac:dyDescent="0.2">
      <c r="A304" s="39">
        <v>5008</v>
      </c>
      <c r="B304" s="14"/>
      <c r="C304" s="14">
        <v>3</v>
      </c>
      <c r="D304" s="14">
        <v>2</v>
      </c>
      <c r="E304" s="14">
        <v>2</v>
      </c>
      <c r="F304" s="14">
        <v>323</v>
      </c>
      <c r="G304" s="14">
        <v>342</v>
      </c>
      <c r="H304" s="14">
        <v>343.5</v>
      </c>
    </row>
    <row r="305" spans="1:8" hidden="1" x14ac:dyDescent="0.2">
      <c r="A305" s="39">
        <v>5007</v>
      </c>
      <c r="B305" s="14"/>
      <c r="C305" s="14">
        <v>3</v>
      </c>
      <c r="D305" s="14">
        <v>15</v>
      </c>
      <c r="E305" s="14">
        <v>2</v>
      </c>
      <c r="F305" s="14">
        <v>324</v>
      </c>
      <c r="G305" s="14">
        <v>335.46666666666664</v>
      </c>
      <c r="H305" s="14">
        <v>314.60000000000008</v>
      </c>
    </row>
    <row r="306" spans="1:8" hidden="1" x14ac:dyDescent="0.2">
      <c r="A306" s="39">
        <v>5005</v>
      </c>
      <c r="B306" s="14"/>
      <c r="C306" s="14">
        <v>3</v>
      </c>
      <c r="D306" s="14">
        <v>42</v>
      </c>
      <c r="E306" s="14">
        <v>2</v>
      </c>
      <c r="F306" s="14">
        <v>314.92857142857144</v>
      </c>
      <c r="G306" s="14">
        <v>330.16666666666674</v>
      </c>
      <c r="H306" s="14">
        <v>333.09523809523796</v>
      </c>
    </row>
    <row r="307" spans="1:8" hidden="1" x14ac:dyDescent="0.2">
      <c r="A307" s="39">
        <v>5001</v>
      </c>
      <c r="B307" s="14"/>
      <c r="C307" s="14">
        <v>3</v>
      </c>
      <c r="D307" s="14">
        <v>64</v>
      </c>
      <c r="E307" s="14">
        <v>2</v>
      </c>
      <c r="F307" s="14">
        <v>314.625</v>
      </c>
      <c r="G307" s="14">
        <v>323.34374999999994</v>
      </c>
      <c r="H307" s="14">
        <v>325.35937499999994</v>
      </c>
    </row>
    <row r="308" spans="1:8" hidden="1" x14ac:dyDescent="0.2">
      <c r="A308" s="39">
        <v>4961</v>
      </c>
      <c r="B308" s="14"/>
      <c r="C308" s="14">
        <v>3</v>
      </c>
      <c r="D308" s="14">
        <v>15</v>
      </c>
      <c r="E308" s="14">
        <v>2</v>
      </c>
      <c r="F308" s="14">
        <v>315.26666666666665</v>
      </c>
      <c r="G308" s="14">
        <v>357</v>
      </c>
      <c r="H308" s="14">
        <v>343.66666666666669</v>
      </c>
    </row>
    <row r="309" spans="1:8" hidden="1" x14ac:dyDescent="0.2">
      <c r="A309" s="39">
        <v>4921</v>
      </c>
      <c r="B309" s="14"/>
      <c r="C309" s="14">
        <v>3</v>
      </c>
      <c r="D309" s="14">
        <v>25</v>
      </c>
      <c r="E309" s="14">
        <v>2</v>
      </c>
      <c r="F309" s="14">
        <v>315.92</v>
      </c>
      <c r="G309" s="14">
        <v>328.5200000000001</v>
      </c>
      <c r="H309" s="14">
        <v>338.2</v>
      </c>
    </row>
    <row r="310" spans="1:8" hidden="1" x14ac:dyDescent="0.2">
      <c r="A310" s="39">
        <v>4881</v>
      </c>
      <c r="B310" s="14"/>
      <c r="C310" s="14">
        <v>3</v>
      </c>
      <c r="D310" s="14">
        <v>27</v>
      </c>
      <c r="E310" s="14">
        <v>2</v>
      </c>
      <c r="F310" s="14">
        <v>307.7037037037037</v>
      </c>
      <c r="G310" s="14">
        <v>342.1481481481481</v>
      </c>
      <c r="H310" s="14">
        <v>323</v>
      </c>
    </row>
    <row r="311" spans="1:8" hidden="1" x14ac:dyDescent="0.2">
      <c r="A311" s="39">
        <v>4841</v>
      </c>
      <c r="B311" s="14"/>
      <c r="C311" s="14">
        <v>3</v>
      </c>
      <c r="D311" s="14">
        <v>25</v>
      </c>
      <c r="E311" s="14">
        <v>2</v>
      </c>
      <c r="F311" s="14">
        <v>320.47999999999996</v>
      </c>
      <c r="G311" s="14">
        <v>325.64</v>
      </c>
      <c r="H311" s="14">
        <v>333.08</v>
      </c>
    </row>
    <row r="312" spans="1:8" hidden="1" x14ac:dyDescent="0.2">
      <c r="A312" s="39">
        <v>4801</v>
      </c>
      <c r="B312" s="14"/>
      <c r="C312" s="14">
        <v>3</v>
      </c>
      <c r="D312" s="14">
        <v>37</v>
      </c>
      <c r="E312" s="14">
        <v>2</v>
      </c>
      <c r="F312" s="14">
        <v>318.43243243243245</v>
      </c>
      <c r="G312" s="14">
        <v>340.05405405405406</v>
      </c>
      <c r="H312" s="14">
        <v>345.78378378378386</v>
      </c>
    </row>
    <row r="313" spans="1:8" hidden="1" x14ac:dyDescent="0.2">
      <c r="A313" s="39">
        <v>4761</v>
      </c>
      <c r="B313" s="14"/>
      <c r="C313" s="14">
        <v>3</v>
      </c>
      <c r="D313" s="14">
        <v>16</v>
      </c>
      <c r="E313" s="14">
        <v>2</v>
      </c>
      <c r="F313" s="14">
        <v>306.25</v>
      </c>
      <c r="G313" s="14">
        <v>322.12500000000006</v>
      </c>
      <c r="H313" s="14">
        <v>344.4375</v>
      </c>
    </row>
    <row r="314" spans="1:8" hidden="1" x14ac:dyDescent="0.2">
      <c r="A314" s="39">
        <v>4741</v>
      </c>
      <c r="B314" s="14"/>
      <c r="C314" s="14">
        <v>3</v>
      </c>
      <c r="D314" s="14">
        <v>25</v>
      </c>
      <c r="E314" s="14">
        <v>2</v>
      </c>
      <c r="F314" s="14">
        <v>309.43999999999988</v>
      </c>
      <c r="G314" s="14">
        <v>336.2</v>
      </c>
      <c r="H314" s="14">
        <v>346.60000000000008</v>
      </c>
    </row>
    <row r="315" spans="1:8" hidden="1" x14ac:dyDescent="0.2">
      <c r="A315" s="39">
        <v>4721</v>
      </c>
      <c r="B315" s="14"/>
      <c r="C315" s="14">
        <v>3</v>
      </c>
      <c r="D315" s="14">
        <v>21</v>
      </c>
      <c r="E315" s="14">
        <v>2</v>
      </c>
      <c r="F315" s="14">
        <v>320.61904761904759</v>
      </c>
      <c r="G315" s="14">
        <v>330.52380952380952</v>
      </c>
      <c r="H315" s="14">
        <v>325.28571428571433</v>
      </c>
    </row>
    <row r="316" spans="1:8" hidden="1" x14ac:dyDescent="0.2">
      <c r="A316" s="39">
        <v>4691</v>
      </c>
      <c r="B316" s="14"/>
      <c r="C316" s="14">
        <v>3</v>
      </c>
      <c r="D316" s="14">
        <v>24</v>
      </c>
      <c r="E316" s="14">
        <v>2</v>
      </c>
      <c r="F316" s="14">
        <v>322.33333333333331</v>
      </c>
      <c r="G316" s="14">
        <v>344.75000000000006</v>
      </c>
      <c r="H316" s="14">
        <v>349.08333333333337</v>
      </c>
    </row>
    <row r="317" spans="1:8" hidden="1" x14ac:dyDescent="0.2">
      <c r="A317" s="39">
        <v>4681</v>
      </c>
      <c r="B317" s="14"/>
      <c r="C317" s="14">
        <v>3</v>
      </c>
      <c r="D317" s="14">
        <v>42</v>
      </c>
      <c r="E317" s="14">
        <v>2</v>
      </c>
      <c r="F317" s="14">
        <v>311.33</v>
      </c>
      <c r="G317" s="14">
        <v>325.38</v>
      </c>
      <c r="H317" s="14">
        <v>336.43</v>
      </c>
    </row>
    <row r="318" spans="1:8" hidden="1" x14ac:dyDescent="0.2">
      <c r="A318" s="39">
        <v>4651</v>
      </c>
      <c r="B318" s="14"/>
      <c r="C318" s="14">
        <v>3</v>
      </c>
      <c r="D318" s="14">
        <v>7</v>
      </c>
      <c r="E318" s="14">
        <v>2</v>
      </c>
      <c r="F318" s="14">
        <v>339.57</v>
      </c>
      <c r="G318" s="14">
        <v>308.14</v>
      </c>
      <c r="H318" s="14">
        <v>318.57</v>
      </c>
    </row>
    <row r="319" spans="1:8" hidden="1" x14ac:dyDescent="0.2">
      <c r="A319" s="39">
        <v>4611</v>
      </c>
      <c r="B319" s="14"/>
      <c r="C319" s="14">
        <v>3</v>
      </c>
      <c r="D319" s="14">
        <v>51</v>
      </c>
      <c r="E319" s="14">
        <v>2</v>
      </c>
      <c r="F319" s="14">
        <v>313.89999999999998</v>
      </c>
      <c r="G319" s="14">
        <v>337.69</v>
      </c>
      <c r="H319" s="14">
        <v>332.75</v>
      </c>
    </row>
    <row r="320" spans="1:8" hidden="1" x14ac:dyDescent="0.2">
      <c r="A320" s="39">
        <v>4581</v>
      </c>
      <c r="B320" s="14"/>
      <c r="C320" s="14">
        <v>3</v>
      </c>
      <c r="D320" s="14">
        <v>46</v>
      </c>
      <c r="E320" s="14">
        <v>2</v>
      </c>
      <c r="F320" s="14">
        <v>321.58999999999997</v>
      </c>
      <c r="G320" s="14">
        <v>336.74</v>
      </c>
      <c r="H320" s="14">
        <v>337.39</v>
      </c>
    </row>
    <row r="321" spans="1:8" hidden="1" x14ac:dyDescent="0.2">
      <c r="A321" s="39">
        <v>4541</v>
      </c>
      <c r="B321" s="14"/>
      <c r="C321" s="14">
        <v>3</v>
      </c>
      <c r="D321" s="14">
        <v>13</v>
      </c>
      <c r="E321" s="14">
        <v>2</v>
      </c>
      <c r="F321" s="14">
        <v>317.38</v>
      </c>
      <c r="G321" s="14">
        <v>311</v>
      </c>
      <c r="H321" s="14">
        <v>318.31</v>
      </c>
    </row>
    <row r="322" spans="1:8" hidden="1" x14ac:dyDescent="0.2">
      <c r="A322" s="39">
        <v>4511</v>
      </c>
      <c r="B322" s="14"/>
      <c r="C322" s="14">
        <v>3</v>
      </c>
      <c r="D322" s="14">
        <v>22</v>
      </c>
      <c r="E322" s="14">
        <v>2</v>
      </c>
      <c r="F322" s="14">
        <v>311.32</v>
      </c>
      <c r="G322" s="14">
        <v>344.55</v>
      </c>
      <c r="H322" s="14">
        <v>315.91000000000003</v>
      </c>
    </row>
    <row r="323" spans="1:8" hidden="1" x14ac:dyDescent="0.2">
      <c r="A323" s="34">
        <v>4501</v>
      </c>
      <c r="B323" s="14"/>
      <c r="C323" s="14">
        <v>3</v>
      </c>
      <c r="D323" s="14">
        <v>18</v>
      </c>
      <c r="E323" s="14">
        <v>2</v>
      </c>
      <c r="F323" s="14">
        <v>322.94</v>
      </c>
      <c r="G323" s="14">
        <v>317.83</v>
      </c>
      <c r="H323" s="14">
        <v>306.44</v>
      </c>
    </row>
    <row r="324" spans="1:8" hidden="1" x14ac:dyDescent="0.2">
      <c r="A324" s="39">
        <v>4491</v>
      </c>
      <c r="B324" s="14"/>
      <c r="C324" s="14">
        <v>3</v>
      </c>
      <c r="D324" s="14">
        <v>30</v>
      </c>
      <c r="E324" s="14">
        <v>2</v>
      </c>
      <c r="F324" s="14">
        <v>313.10000000000002</v>
      </c>
      <c r="G324" s="14">
        <v>338.73</v>
      </c>
      <c r="H324" s="14">
        <v>327.23</v>
      </c>
    </row>
    <row r="325" spans="1:8" hidden="1" x14ac:dyDescent="0.2">
      <c r="A325" s="39">
        <v>4461</v>
      </c>
      <c r="B325" s="14"/>
      <c r="C325" s="14">
        <v>3</v>
      </c>
      <c r="D325" s="14">
        <v>14</v>
      </c>
      <c r="E325" s="14">
        <v>2</v>
      </c>
      <c r="F325" s="14">
        <v>306.14</v>
      </c>
      <c r="G325" s="14">
        <v>339.93</v>
      </c>
      <c r="H325" s="14">
        <v>319.86</v>
      </c>
    </row>
    <row r="326" spans="1:8" hidden="1" x14ac:dyDescent="0.2">
      <c r="A326" s="39">
        <v>4441</v>
      </c>
      <c r="B326" s="14"/>
      <c r="C326" s="14">
        <v>3</v>
      </c>
      <c r="D326" s="14">
        <v>23</v>
      </c>
      <c r="E326" s="14">
        <v>2</v>
      </c>
      <c r="F326" s="14">
        <v>321.22000000000003</v>
      </c>
      <c r="G326" s="14">
        <v>328.3</v>
      </c>
      <c r="H326" s="14">
        <v>325.43</v>
      </c>
    </row>
    <row r="327" spans="1:8" hidden="1" x14ac:dyDescent="0.2">
      <c r="A327" s="34">
        <v>4401</v>
      </c>
      <c r="B327" s="14"/>
      <c r="C327" s="14">
        <v>3</v>
      </c>
      <c r="D327" s="14">
        <v>24</v>
      </c>
      <c r="E327" s="14">
        <v>2</v>
      </c>
      <c r="F327" s="14">
        <v>312.17</v>
      </c>
      <c r="G327" s="14">
        <v>324.33</v>
      </c>
      <c r="H327" s="14">
        <v>333.29</v>
      </c>
    </row>
    <row r="328" spans="1:8" hidden="1" x14ac:dyDescent="0.2">
      <c r="A328" s="34">
        <v>4391</v>
      </c>
      <c r="B328" s="14"/>
      <c r="C328" s="14">
        <v>3</v>
      </c>
      <c r="D328" s="14">
        <v>28</v>
      </c>
      <c r="E328" s="14">
        <v>2</v>
      </c>
      <c r="F328" s="14">
        <v>309.93</v>
      </c>
      <c r="G328" s="14">
        <v>328.86</v>
      </c>
      <c r="H328" s="14">
        <v>346.96</v>
      </c>
    </row>
    <row r="329" spans="1:8" hidden="1" x14ac:dyDescent="0.2">
      <c r="A329" s="34">
        <v>4381</v>
      </c>
      <c r="B329" s="14"/>
      <c r="C329" s="14">
        <v>3</v>
      </c>
      <c r="D329" s="14">
        <v>28</v>
      </c>
      <c r="E329" s="14">
        <v>2</v>
      </c>
      <c r="F329" s="14">
        <v>309.32</v>
      </c>
      <c r="G329" s="14">
        <v>327.43</v>
      </c>
      <c r="H329" s="14">
        <v>320.70999999999998</v>
      </c>
    </row>
    <row r="330" spans="1:8" hidden="1" x14ac:dyDescent="0.2">
      <c r="A330" s="34">
        <v>4341</v>
      </c>
      <c r="B330" s="14"/>
      <c r="C330" s="14">
        <v>3</v>
      </c>
      <c r="D330" s="14">
        <v>19</v>
      </c>
      <c r="E330" s="14">
        <v>2</v>
      </c>
      <c r="F330" s="14">
        <v>312.26</v>
      </c>
      <c r="G330" s="14">
        <v>337.95</v>
      </c>
      <c r="H330" s="14">
        <v>329.32</v>
      </c>
    </row>
    <row r="331" spans="1:8" hidden="1" x14ac:dyDescent="0.2">
      <c r="A331" s="39">
        <v>4301</v>
      </c>
      <c r="B331" s="14"/>
      <c r="C331" s="14">
        <v>3</v>
      </c>
      <c r="D331" s="14">
        <v>18</v>
      </c>
      <c r="E331" s="14">
        <v>2</v>
      </c>
      <c r="F331" s="14">
        <v>298.94444444444451</v>
      </c>
      <c r="G331" s="14">
        <v>327.38888888888891</v>
      </c>
      <c r="H331" s="14">
        <v>316.16666666666669</v>
      </c>
    </row>
    <row r="332" spans="1:8" hidden="1" x14ac:dyDescent="0.2">
      <c r="A332" s="39">
        <v>4281</v>
      </c>
      <c r="B332" s="14"/>
      <c r="C332" s="14">
        <v>3</v>
      </c>
      <c r="D332" s="14">
        <v>43</v>
      </c>
      <c r="E332" s="14">
        <v>2</v>
      </c>
      <c r="F332" s="14">
        <v>313.25581395348831</v>
      </c>
      <c r="G332" s="14">
        <v>322.53488372093022</v>
      </c>
      <c r="H332" s="14">
        <v>317.67441860465118</v>
      </c>
    </row>
    <row r="333" spans="1:8" hidden="1" x14ac:dyDescent="0.2">
      <c r="A333" s="39">
        <v>4261</v>
      </c>
      <c r="B333" s="14"/>
      <c r="C333" s="14">
        <v>3</v>
      </c>
      <c r="D333" s="14">
        <v>37</v>
      </c>
      <c r="E333" s="14">
        <v>2</v>
      </c>
      <c r="F333" s="14">
        <v>308.16216216216219</v>
      </c>
      <c r="G333" s="14">
        <v>344.37837837837833</v>
      </c>
      <c r="H333" s="14">
        <v>335.91891891891896</v>
      </c>
    </row>
    <row r="334" spans="1:8" hidden="1" x14ac:dyDescent="0.2">
      <c r="A334" s="34">
        <v>4241</v>
      </c>
      <c r="B334" s="14"/>
      <c r="C334" s="14">
        <v>3</v>
      </c>
      <c r="D334" s="14">
        <v>30</v>
      </c>
      <c r="E334" s="14">
        <v>2</v>
      </c>
      <c r="F334" s="14">
        <v>303.43</v>
      </c>
      <c r="G334" s="14">
        <v>332.77</v>
      </c>
      <c r="H334" s="14">
        <v>333.6</v>
      </c>
    </row>
    <row r="335" spans="1:8" hidden="1" x14ac:dyDescent="0.2">
      <c r="A335" s="39">
        <v>4221</v>
      </c>
      <c r="B335" s="14"/>
      <c r="C335" s="14">
        <v>3</v>
      </c>
      <c r="D335" s="14">
        <v>12</v>
      </c>
      <c r="E335" s="14">
        <v>2</v>
      </c>
      <c r="F335" s="14">
        <v>304.41666666666663</v>
      </c>
      <c r="G335" s="14">
        <v>318.99999999999994</v>
      </c>
      <c r="H335" s="14">
        <v>302.99999999999994</v>
      </c>
    </row>
    <row r="336" spans="1:8" hidden="1" x14ac:dyDescent="0.2">
      <c r="A336" s="39">
        <v>4171</v>
      </c>
      <c r="B336" s="14"/>
      <c r="C336" s="14">
        <v>3</v>
      </c>
      <c r="D336" s="14">
        <v>25</v>
      </c>
      <c r="E336" s="14">
        <v>2</v>
      </c>
      <c r="F336" s="14">
        <v>304.56000000000006</v>
      </c>
      <c r="G336" s="14">
        <v>337.28</v>
      </c>
      <c r="H336" s="14">
        <v>327.43999999999994</v>
      </c>
    </row>
    <row r="337" spans="1:8" hidden="1" x14ac:dyDescent="0.2">
      <c r="A337" s="34">
        <v>4121</v>
      </c>
      <c r="B337" s="14"/>
      <c r="C337" s="14">
        <v>3</v>
      </c>
      <c r="D337" s="14">
        <v>17</v>
      </c>
      <c r="E337" s="14">
        <v>2</v>
      </c>
      <c r="F337" s="14">
        <v>313.64999999999998</v>
      </c>
      <c r="G337" s="14">
        <v>336.94</v>
      </c>
      <c r="H337" s="14">
        <v>334.71</v>
      </c>
    </row>
    <row r="338" spans="1:8" hidden="1" x14ac:dyDescent="0.2">
      <c r="A338" s="39">
        <v>4091</v>
      </c>
      <c r="B338" s="14"/>
      <c r="C338" s="14">
        <v>3</v>
      </c>
      <c r="D338" s="14">
        <v>26</v>
      </c>
      <c r="E338" s="14">
        <v>2</v>
      </c>
      <c r="F338" s="14">
        <v>307.61538461538464</v>
      </c>
      <c r="G338" s="14">
        <v>328.80769230769232</v>
      </c>
      <c r="H338" s="14">
        <v>322.11538461538458</v>
      </c>
    </row>
    <row r="339" spans="1:8" hidden="1" x14ac:dyDescent="0.2">
      <c r="A339" s="39">
        <v>4071</v>
      </c>
      <c r="B339" s="14"/>
      <c r="C339" s="14">
        <v>3</v>
      </c>
      <c r="D339" s="14">
        <v>21</v>
      </c>
      <c r="E339" s="14">
        <v>2</v>
      </c>
      <c r="F339" s="14">
        <v>313.57142857142856</v>
      </c>
      <c r="G339" s="14">
        <v>328.80952380952374</v>
      </c>
      <c r="H339" s="14">
        <v>324.04761904761904</v>
      </c>
    </row>
    <row r="340" spans="1:8" hidden="1" x14ac:dyDescent="0.2">
      <c r="A340" s="39">
        <v>4061</v>
      </c>
      <c r="B340" s="14"/>
      <c r="C340" s="14">
        <v>3</v>
      </c>
      <c r="D340" s="14">
        <v>30</v>
      </c>
      <c r="E340" s="14">
        <v>2</v>
      </c>
      <c r="F340" s="14">
        <v>326.09999999999997</v>
      </c>
      <c r="G340" s="14">
        <v>341.30000000000007</v>
      </c>
      <c r="H340" s="14">
        <v>341.03333333333336</v>
      </c>
    </row>
    <row r="341" spans="1:8" hidden="1" x14ac:dyDescent="0.2">
      <c r="A341" s="34">
        <v>4031</v>
      </c>
      <c r="B341" s="14"/>
      <c r="C341" s="14">
        <v>3</v>
      </c>
      <c r="D341" s="14">
        <v>50</v>
      </c>
      <c r="E341" s="14">
        <v>2</v>
      </c>
      <c r="F341" s="14">
        <v>308.82</v>
      </c>
      <c r="G341" s="14">
        <v>328.9</v>
      </c>
      <c r="H341" s="14">
        <v>325.08</v>
      </c>
    </row>
    <row r="342" spans="1:8" hidden="1" x14ac:dyDescent="0.2">
      <c r="A342" s="34">
        <v>4021</v>
      </c>
      <c r="B342" s="14"/>
      <c r="C342" s="14">
        <v>3</v>
      </c>
      <c r="D342" s="14">
        <v>24</v>
      </c>
      <c r="E342" s="14">
        <v>2</v>
      </c>
      <c r="F342" s="14">
        <v>303.92</v>
      </c>
      <c r="G342" s="14">
        <v>334.17</v>
      </c>
      <c r="H342" s="14">
        <v>339.38</v>
      </c>
    </row>
    <row r="343" spans="1:8" hidden="1" x14ac:dyDescent="0.2">
      <c r="A343" s="34">
        <v>4012</v>
      </c>
      <c r="B343" s="14"/>
      <c r="C343" s="14">
        <v>3</v>
      </c>
      <c r="D343" s="14">
        <v>23</v>
      </c>
      <c r="E343" s="14">
        <v>2</v>
      </c>
      <c r="F343" s="14">
        <v>310.22000000000003</v>
      </c>
      <c r="G343" s="14">
        <v>333.3</v>
      </c>
      <c r="H343" s="14">
        <v>335.43</v>
      </c>
    </row>
    <row r="344" spans="1:8" hidden="1" x14ac:dyDescent="0.2">
      <c r="A344" s="34">
        <v>3241</v>
      </c>
      <c r="B344" s="14"/>
      <c r="C344" s="14">
        <v>3</v>
      </c>
      <c r="D344" s="14">
        <v>15</v>
      </c>
      <c r="E344" s="14">
        <v>2</v>
      </c>
      <c r="F344" s="14">
        <v>316.47000000000003</v>
      </c>
      <c r="G344" s="14">
        <v>292.93</v>
      </c>
      <c r="H344" s="14">
        <v>313.60000000000002</v>
      </c>
    </row>
    <row r="345" spans="1:8" hidden="1" x14ac:dyDescent="0.2">
      <c r="A345" s="34">
        <v>3191</v>
      </c>
      <c r="B345" s="14"/>
      <c r="C345" s="14">
        <v>3</v>
      </c>
      <c r="D345" s="14">
        <v>7</v>
      </c>
      <c r="E345" s="14">
        <v>2</v>
      </c>
      <c r="F345" s="14">
        <v>307.70999999999998</v>
      </c>
      <c r="G345" s="14">
        <v>322.43</v>
      </c>
      <c r="H345" s="14">
        <v>324</v>
      </c>
    </row>
    <row r="346" spans="1:8" hidden="1" x14ac:dyDescent="0.2">
      <c r="A346" s="34">
        <v>3181</v>
      </c>
      <c r="B346" s="14"/>
      <c r="C346" s="14">
        <v>3</v>
      </c>
      <c r="D346" s="14">
        <v>38</v>
      </c>
      <c r="E346" s="14">
        <v>2</v>
      </c>
      <c r="F346" s="14">
        <v>308.11</v>
      </c>
      <c r="G346" s="14">
        <v>322.16000000000003</v>
      </c>
      <c r="H346" s="14">
        <v>325.42</v>
      </c>
    </row>
    <row r="347" spans="1:8" hidden="1" x14ac:dyDescent="0.2">
      <c r="A347" s="34">
        <v>3141</v>
      </c>
      <c r="B347" s="14"/>
      <c r="C347" s="14">
        <v>3</v>
      </c>
      <c r="D347" s="14">
        <v>53</v>
      </c>
      <c r="E347" s="14">
        <v>2</v>
      </c>
      <c r="F347" s="14">
        <v>304.81</v>
      </c>
      <c r="G347" s="14">
        <v>323.27999999999997</v>
      </c>
      <c r="H347" s="14">
        <v>324.51</v>
      </c>
    </row>
    <row r="348" spans="1:8" hidden="1" x14ac:dyDescent="0.2">
      <c r="A348" s="34">
        <v>3111</v>
      </c>
      <c r="B348" s="14"/>
      <c r="C348" s="14">
        <v>3</v>
      </c>
      <c r="D348" s="14">
        <v>10</v>
      </c>
      <c r="E348" s="14">
        <v>2</v>
      </c>
      <c r="F348" s="14">
        <v>300.39999999999998</v>
      </c>
      <c r="G348" s="14">
        <v>343.3</v>
      </c>
      <c r="H348" s="14">
        <v>318.60000000000002</v>
      </c>
    </row>
    <row r="349" spans="1:8" hidden="1" x14ac:dyDescent="0.2">
      <c r="A349" s="34">
        <v>3101</v>
      </c>
      <c r="B349" s="14"/>
      <c r="C349" s="14">
        <v>3</v>
      </c>
      <c r="D349" s="14">
        <v>20</v>
      </c>
      <c r="E349" s="14">
        <v>2</v>
      </c>
      <c r="F349" s="14">
        <v>335.55</v>
      </c>
      <c r="G349" s="14">
        <v>332.4</v>
      </c>
      <c r="H349" s="14">
        <v>356.2</v>
      </c>
    </row>
    <row r="350" spans="1:8" hidden="1" x14ac:dyDescent="0.2">
      <c r="A350" s="34">
        <v>3100</v>
      </c>
      <c r="B350" s="14"/>
      <c r="C350" s="14">
        <v>3</v>
      </c>
      <c r="D350" s="14">
        <v>24</v>
      </c>
      <c r="E350" s="14">
        <v>2</v>
      </c>
      <c r="F350" s="14">
        <v>301.58</v>
      </c>
      <c r="G350" s="14">
        <v>326.83</v>
      </c>
      <c r="H350" s="14">
        <v>323</v>
      </c>
    </row>
    <row r="351" spans="1:8" hidden="1" x14ac:dyDescent="0.2">
      <c r="A351" s="34">
        <v>3061</v>
      </c>
      <c r="B351" s="14"/>
      <c r="C351" s="14">
        <v>3</v>
      </c>
      <c r="D351" s="14">
        <v>10</v>
      </c>
      <c r="E351" s="14">
        <v>2</v>
      </c>
      <c r="F351" s="14">
        <v>319.89999999999998</v>
      </c>
      <c r="G351" s="14">
        <v>306.3</v>
      </c>
      <c r="H351" s="14">
        <v>301.7</v>
      </c>
    </row>
    <row r="352" spans="1:8" hidden="1" x14ac:dyDescent="0.2">
      <c r="A352" s="34">
        <v>3051</v>
      </c>
      <c r="B352" s="14"/>
      <c r="C352" s="14">
        <v>3</v>
      </c>
      <c r="D352" s="14">
        <v>22</v>
      </c>
      <c r="E352" s="14">
        <v>2</v>
      </c>
      <c r="F352" s="14">
        <v>304.55</v>
      </c>
      <c r="G352" s="14">
        <v>332.36</v>
      </c>
      <c r="H352" s="14">
        <v>322.77</v>
      </c>
    </row>
    <row r="353" spans="1:8" hidden="1" x14ac:dyDescent="0.2">
      <c r="A353" s="34">
        <v>3041</v>
      </c>
      <c r="B353" s="14"/>
      <c r="C353" s="14">
        <v>3</v>
      </c>
      <c r="D353" s="14">
        <v>24</v>
      </c>
      <c r="E353" s="14">
        <v>2</v>
      </c>
      <c r="F353" s="14">
        <v>299.25</v>
      </c>
      <c r="G353" s="14">
        <v>319.13</v>
      </c>
      <c r="H353" s="14">
        <v>316.20999999999998</v>
      </c>
    </row>
    <row r="354" spans="1:8" hidden="1" x14ac:dyDescent="0.2">
      <c r="A354" s="39">
        <v>3034</v>
      </c>
      <c r="B354" s="14"/>
      <c r="C354" s="14">
        <v>3</v>
      </c>
      <c r="D354" s="14">
        <v>3</v>
      </c>
      <c r="E354" s="14">
        <v>2</v>
      </c>
      <c r="F354" s="14">
        <v>353</v>
      </c>
      <c r="G354" s="14">
        <v>316</v>
      </c>
      <c r="H354" s="14">
        <v>351.67</v>
      </c>
    </row>
    <row r="355" spans="1:8" hidden="1" x14ac:dyDescent="0.2">
      <c r="A355" s="39">
        <v>3024</v>
      </c>
      <c r="B355" s="14"/>
      <c r="C355" s="14">
        <v>3</v>
      </c>
      <c r="D355" s="14">
        <v>24</v>
      </c>
      <c r="E355" s="14">
        <v>2</v>
      </c>
      <c r="F355" s="14">
        <v>319.5</v>
      </c>
      <c r="G355" s="14">
        <v>327.75</v>
      </c>
      <c r="H355" s="14">
        <v>319.92</v>
      </c>
    </row>
    <row r="356" spans="1:8" hidden="1" x14ac:dyDescent="0.2">
      <c r="A356" s="39">
        <v>2991</v>
      </c>
      <c r="B356" s="14"/>
      <c r="C356" s="14">
        <v>3</v>
      </c>
      <c r="D356" s="14">
        <v>22</v>
      </c>
      <c r="E356" s="14">
        <v>2</v>
      </c>
      <c r="F356" s="14">
        <v>317.22727272727275</v>
      </c>
      <c r="G356" s="14">
        <v>340.27272727272725</v>
      </c>
      <c r="H356" s="14">
        <v>341.59090909090912</v>
      </c>
    </row>
    <row r="357" spans="1:8" hidden="1" x14ac:dyDescent="0.2">
      <c r="A357" s="39">
        <v>2981</v>
      </c>
      <c r="B357" s="14"/>
      <c r="C357" s="14">
        <v>3</v>
      </c>
      <c r="D357" s="14">
        <v>12</v>
      </c>
      <c r="E357" s="14">
        <v>2</v>
      </c>
      <c r="F357" s="14">
        <v>296.58333333333331</v>
      </c>
      <c r="G357" s="14">
        <v>327.49999999999994</v>
      </c>
      <c r="H357" s="14">
        <v>323.91666666666669</v>
      </c>
    </row>
    <row r="358" spans="1:8" hidden="1" x14ac:dyDescent="0.2">
      <c r="A358" s="39">
        <v>2941</v>
      </c>
      <c r="B358" s="14"/>
      <c r="C358" s="14">
        <v>3</v>
      </c>
      <c r="D358" s="14">
        <v>32</v>
      </c>
      <c r="E358" s="14">
        <v>2</v>
      </c>
      <c r="F358" s="14">
        <v>317.75</v>
      </c>
      <c r="G358" s="14">
        <v>334.625</v>
      </c>
      <c r="H358" s="14">
        <v>341.9375</v>
      </c>
    </row>
    <row r="359" spans="1:8" hidden="1" x14ac:dyDescent="0.2">
      <c r="A359" s="39">
        <v>2911</v>
      </c>
      <c r="B359" s="14"/>
      <c r="C359" s="14">
        <v>3</v>
      </c>
      <c r="D359" s="14">
        <v>19</v>
      </c>
      <c r="E359" s="14">
        <v>2</v>
      </c>
      <c r="F359" s="14">
        <v>301</v>
      </c>
      <c r="G359" s="14">
        <v>339.84210526315792</v>
      </c>
      <c r="H359" s="14">
        <v>329.26315789473688</v>
      </c>
    </row>
    <row r="360" spans="1:8" hidden="1" x14ac:dyDescent="0.2">
      <c r="A360" s="39">
        <v>2901</v>
      </c>
      <c r="B360" s="14"/>
      <c r="C360" s="14">
        <v>3</v>
      </c>
      <c r="D360" s="14">
        <v>52</v>
      </c>
      <c r="E360" s="14">
        <v>2</v>
      </c>
      <c r="F360" s="14">
        <v>312</v>
      </c>
      <c r="G360" s="14">
        <v>332.42307692307679</v>
      </c>
      <c r="H360" s="14">
        <v>333.19230769230774</v>
      </c>
    </row>
    <row r="361" spans="1:8" hidden="1" x14ac:dyDescent="0.2">
      <c r="A361" s="39">
        <v>2881</v>
      </c>
      <c r="B361" s="14"/>
      <c r="C361" s="14">
        <v>3</v>
      </c>
      <c r="D361" s="14">
        <v>16</v>
      </c>
      <c r="E361" s="14">
        <v>2</v>
      </c>
      <c r="F361" s="14">
        <v>318.125</v>
      </c>
      <c r="G361" s="14">
        <v>338.8125</v>
      </c>
      <c r="H361" s="14">
        <v>327.8125</v>
      </c>
    </row>
    <row r="362" spans="1:8" hidden="1" x14ac:dyDescent="0.2">
      <c r="A362" s="39">
        <v>2821</v>
      </c>
      <c r="B362" s="14"/>
      <c r="C362" s="14">
        <v>3</v>
      </c>
      <c r="D362" s="14">
        <v>24</v>
      </c>
      <c r="E362" s="14">
        <v>2</v>
      </c>
      <c r="F362" s="14">
        <v>313.125</v>
      </c>
      <c r="G362" s="14">
        <v>337.62499999999994</v>
      </c>
      <c r="H362" s="14">
        <v>330.91666666666669</v>
      </c>
    </row>
    <row r="363" spans="1:8" hidden="1" x14ac:dyDescent="0.2">
      <c r="A363" s="39">
        <v>2801</v>
      </c>
      <c r="B363" s="14"/>
      <c r="C363" s="14">
        <v>3</v>
      </c>
      <c r="D363" s="14">
        <v>19</v>
      </c>
      <c r="E363" s="14">
        <v>2</v>
      </c>
      <c r="F363" s="14">
        <v>312.21052631578948</v>
      </c>
      <c r="G363" s="14">
        <v>321.89473684210526</v>
      </c>
      <c r="H363" s="14">
        <v>331.0526315789474</v>
      </c>
    </row>
    <row r="364" spans="1:8" hidden="1" x14ac:dyDescent="0.2">
      <c r="A364" s="39">
        <v>2781</v>
      </c>
      <c r="B364" s="14"/>
      <c r="C364" s="14">
        <v>3</v>
      </c>
      <c r="D364" s="14">
        <v>47</v>
      </c>
      <c r="E364" s="14">
        <v>2</v>
      </c>
      <c r="F364" s="14">
        <v>306.12765957446805</v>
      </c>
      <c r="G364" s="14">
        <v>327.65957446808511</v>
      </c>
      <c r="H364" s="14">
        <v>320.659574468085</v>
      </c>
    </row>
    <row r="365" spans="1:8" hidden="1" x14ac:dyDescent="0.2">
      <c r="A365" s="39">
        <v>2741</v>
      </c>
      <c r="B365" s="14"/>
      <c r="C365" s="14">
        <v>3</v>
      </c>
      <c r="D365" s="14">
        <v>18</v>
      </c>
      <c r="E365" s="14">
        <v>2</v>
      </c>
      <c r="F365" s="14">
        <v>307.22222222222223</v>
      </c>
      <c r="G365" s="14">
        <v>333.61111111111114</v>
      </c>
      <c r="H365" s="14">
        <v>341.22222222222223</v>
      </c>
    </row>
    <row r="366" spans="1:8" hidden="1" x14ac:dyDescent="0.2">
      <c r="A366" s="39">
        <v>2701</v>
      </c>
      <c r="B366" s="14"/>
      <c r="C366" s="14">
        <v>3</v>
      </c>
      <c r="D366" s="14">
        <v>18</v>
      </c>
      <c r="E366" s="14">
        <v>2</v>
      </c>
      <c r="F366" s="14">
        <v>309.94444444444434</v>
      </c>
      <c r="G366" s="14">
        <v>334.11111111111114</v>
      </c>
      <c r="H366" s="14">
        <v>305.27777777777777</v>
      </c>
    </row>
    <row r="367" spans="1:8" hidden="1" x14ac:dyDescent="0.2">
      <c r="A367" s="39">
        <v>2661</v>
      </c>
      <c r="B367" s="14"/>
      <c r="C367" s="14">
        <v>3</v>
      </c>
      <c r="D367" s="14">
        <v>64</v>
      </c>
      <c r="E367" s="14">
        <v>2</v>
      </c>
      <c r="F367" s="14">
        <v>310.765625</v>
      </c>
      <c r="G367" s="14">
        <v>322.74999999999994</v>
      </c>
      <c r="H367" s="14">
        <v>320.578125</v>
      </c>
    </row>
    <row r="368" spans="1:8" hidden="1" x14ac:dyDescent="0.2">
      <c r="A368" s="39">
        <v>2651</v>
      </c>
      <c r="B368" s="14"/>
      <c r="C368" s="14">
        <v>3</v>
      </c>
      <c r="D368" s="14">
        <v>24</v>
      </c>
      <c r="E368" s="14">
        <v>2</v>
      </c>
      <c r="F368" s="14">
        <v>301.79166666666663</v>
      </c>
      <c r="G368" s="14">
        <v>321.70833333333331</v>
      </c>
      <c r="H368" s="14">
        <v>322.41666666666663</v>
      </c>
    </row>
    <row r="369" spans="1:8" hidden="1" x14ac:dyDescent="0.2">
      <c r="A369" s="39">
        <v>2641</v>
      </c>
      <c r="B369" s="14"/>
      <c r="C369" s="14">
        <v>3</v>
      </c>
      <c r="D369" s="14">
        <v>12</v>
      </c>
      <c r="E369" s="14">
        <v>2</v>
      </c>
      <c r="F369" s="14">
        <v>303.5</v>
      </c>
      <c r="G369" s="14">
        <v>345.5</v>
      </c>
      <c r="H369" s="14">
        <v>333.66666666666669</v>
      </c>
    </row>
    <row r="370" spans="1:8" hidden="1" x14ac:dyDescent="0.2">
      <c r="A370" s="39">
        <v>2581</v>
      </c>
      <c r="B370" s="14"/>
      <c r="C370" s="14">
        <v>3</v>
      </c>
      <c r="D370" s="14">
        <v>35</v>
      </c>
      <c r="E370" s="14">
        <v>2</v>
      </c>
      <c r="F370" s="14">
        <v>332.77142857142854</v>
      </c>
      <c r="G370" s="14">
        <v>326.48571428571427</v>
      </c>
      <c r="H370" s="14">
        <v>332.65714285714284</v>
      </c>
    </row>
    <row r="371" spans="1:8" hidden="1" x14ac:dyDescent="0.2">
      <c r="A371" s="39">
        <v>2541</v>
      </c>
      <c r="B371" s="14"/>
      <c r="C371" s="14">
        <v>3</v>
      </c>
      <c r="D371" s="14">
        <v>26</v>
      </c>
      <c r="E371" s="14">
        <v>2</v>
      </c>
      <c r="F371" s="14">
        <v>317.26923076923072</v>
      </c>
      <c r="G371" s="14">
        <v>332.19230769230768</v>
      </c>
      <c r="H371" s="14">
        <v>332.26923076923072</v>
      </c>
    </row>
    <row r="372" spans="1:8" hidden="1" x14ac:dyDescent="0.2">
      <c r="A372" s="39">
        <v>2531</v>
      </c>
      <c r="B372" s="14"/>
      <c r="C372" s="14">
        <v>3</v>
      </c>
      <c r="D372" s="14">
        <v>4</v>
      </c>
      <c r="E372" s="14">
        <v>2</v>
      </c>
      <c r="F372" s="14">
        <v>317.25</v>
      </c>
      <c r="G372" s="14">
        <v>291.25</v>
      </c>
      <c r="H372" s="14">
        <v>272</v>
      </c>
    </row>
    <row r="373" spans="1:8" hidden="1" x14ac:dyDescent="0.2">
      <c r="A373" s="39">
        <v>2521</v>
      </c>
      <c r="B373" s="14"/>
      <c r="C373" s="14">
        <v>3</v>
      </c>
      <c r="D373" s="14">
        <v>31</v>
      </c>
      <c r="E373" s="14">
        <v>2</v>
      </c>
      <c r="F373" s="14">
        <v>296.35483870967744</v>
      </c>
      <c r="G373" s="14">
        <v>337.99999999999994</v>
      </c>
      <c r="H373" s="14">
        <v>331.77419354838713</v>
      </c>
    </row>
    <row r="374" spans="1:8" hidden="1" x14ac:dyDescent="0.2">
      <c r="A374" s="39">
        <v>2511</v>
      </c>
      <c r="B374" s="14"/>
      <c r="C374" s="14">
        <v>3</v>
      </c>
      <c r="D374" s="14">
        <v>27</v>
      </c>
      <c r="E374" s="14">
        <v>2</v>
      </c>
      <c r="F374" s="14">
        <v>313.74074074074082</v>
      </c>
      <c r="G374" s="14">
        <v>330.1481481481481</v>
      </c>
      <c r="H374" s="14">
        <v>350.7037037037037</v>
      </c>
    </row>
    <row r="375" spans="1:8" hidden="1" x14ac:dyDescent="0.2">
      <c r="A375" s="39">
        <v>2501</v>
      </c>
      <c r="B375" s="14"/>
      <c r="C375" s="14">
        <v>3</v>
      </c>
      <c r="D375" s="14">
        <v>21</v>
      </c>
      <c r="E375" s="14">
        <v>2</v>
      </c>
      <c r="F375" s="14">
        <v>311</v>
      </c>
      <c r="G375" s="14">
        <v>320.33333333333337</v>
      </c>
      <c r="H375" s="14">
        <v>322.61904761904759</v>
      </c>
    </row>
    <row r="376" spans="1:8" hidden="1" x14ac:dyDescent="0.2">
      <c r="A376" s="39">
        <v>2441</v>
      </c>
      <c r="B376" s="14"/>
      <c r="C376" s="14">
        <v>3</v>
      </c>
      <c r="D376" s="14">
        <v>15</v>
      </c>
      <c r="E376" s="14">
        <v>2</v>
      </c>
      <c r="F376" s="14">
        <v>333</v>
      </c>
      <c r="G376" s="14">
        <v>324.2</v>
      </c>
      <c r="H376" s="14">
        <v>338.66666666666663</v>
      </c>
    </row>
    <row r="377" spans="1:8" hidden="1" x14ac:dyDescent="0.2">
      <c r="A377" s="39">
        <v>2401</v>
      </c>
      <c r="B377" s="14"/>
      <c r="C377" s="14">
        <v>3</v>
      </c>
      <c r="D377" s="14">
        <v>28</v>
      </c>
      <c r="E377" s="14">
        <v>2</v>
      </c>
      <c r="F377" s="14">
        <v>300.14285714285711</v>
      </c>
      <c r="G377" s="14">
        <v>345.64285714285711</v>
      </c>
      <c r="H377" s="14">
        <v>326.53571428571428</v>
      </c>
    </row>
    <row r="378" spans="1:8" hidden="1" x14ac:dyDescent="0.2">
      <c r="A378" s="39">
        <v>2371</v>
      </c>
      <c r="B378" s="14"/>
      <c r="C378" s="14">
        <v>3</v>
      </c>
      <c r="D378" s="14">
        <v>63</v>
      </c>
      <c r="E378" s="14">
        <v>2</v>
      </c>
      <c r="F378" s="14">
        <v>321.82539682539687</v>
      </c>
      <c r="G378" s="14">
        <v>346.17460317460308</v>
      </c>
      <c r="H378" s="14">
        <v>325.98412698412699</v>
      </c>
    </row>
    <row r="379" spans="1:8" hidden="1" x14ac:dyDescent="0.2">
      <c r="A379" s="39">
        <v>2361</v>
      </c>
      <c r="B379" s="14"/>
      <c r="C379" s="14">
        <v>3</v>
      </c>
      <c r="D379" s="14">
        <v>43</v>
      </c>
      <c r="E379" s="14">
        <v>2</v>
      </c>
      <c r="F379" s="14">
        <v>304.69767441860466</v>
      </c>
      <c r="G379" s="14">
        <v>312.06976744186051</v>
      </c>
      <c r="H379" s="14">
        <v>315.93023255813955</v>
      </c>
    </row>
    <row r="380" spans="1:8" hidden="1" x14ac:dyDescent="0.2">
      <c r="A380" s="39">
        <v>2351</v>
      </c>
      <c r="B380" s="14"/>
      <c r="C380" s="14">
        <v>3</v>
      </c>
      <c r="D380" s="14">
        <v>30</v>
      </c>
      <c r="E380" s="14">
        <v>2</v>
      </c>
      <c r="F380" s="14">
        <v>314.60000000000002</v>
      </c>
      <c r="G380" s="14">
        <v>335.53333333333325</v>
      </c>
      <c r="H380" s="14">
        <v>344.73333333333329</v>
      </c>
    </row>
    <row r="381" spans="1:8" hidden="1" x14ac:dyDescent="0.2">
      <c r="A381" s="39">
        <v>2341</v>
      </c>
      <c r="B381" s="14"/>
      <c r="C381" s="14">
        <v>3</v>
      </c>
      <c r="D381" s="14">
        <v>19</v>
      </c>
      <c r="E381" s="14">
        <v>2</v>
      </c>
      <c r="F381" s="14">
        <v>304.42105263157896</v>
      </c>
      <c r="G381" s="14">
        <v>327.15789473684208</v>
      </c>
      <c r="H381" s="14">
        <v>332.36842105263156</v>
      </c>
    </row>
    <row r="382" spans="1:8" hidden="1" x14ac:dyDescent="0.2">
      <c r="A382" s="39">
        <v>2331</v>
      </c>
      <c r="B382" s="14"/>
      <c r="C382" s="14">
        <v>3</v>
      </c>
      <c r="D382" s="14">
        <v>46</v>
      </c>
      <c r="E382" s="14">
        <v>2</v>
      </c>
      <c r="F382" s="14">
        <v>316</v>
      </c>
      <c r="G382" s="14">
        <v>331.91304347826076</v>
      </c>
      <c r="H382" s="14">
        <v>330.54347826086962</v>
      </c>
    </row>
    <row r="383" spans="1:8" hidden="1" x14ac:dyDescent="0.2">
      <c r="A383" s="39">
        <v>2321</v>
      </c>
      <c r="B383" s="14"/>
      <c r="C383" s="14">
        <v>3</v>
      </c>
      <c r="D383" s="14">
        <v>25</v>
      </c>
      <c r="E383" s="14">
        <v>2</v>
      </c>
      <c r="F383" s="14">
        <v>308.20000000000005</v>
      </c>
      <c r="G383" s="14">
        <v>331.28000000000009</v>
      </c>
      <c r="H383" s="14">
        <v>355.04</v>
      </c>
    </row>
    <row r="384" spans="1:8" hidden="1" x14ac:dyDescent="0.2">
      <c r="A384" s="39">
        <v>2281</v>
      </c>
      <c r="B384" s="14"/>
      <c r="C384" s="14">
        <v>3</v>
      </c>
      <c r="D384" s="14">
        <v>36</v>
      </c>
      <c r="E384" s="14">
        <v>2</v>
      </c>
      <c r="F384" s="14">
        <v>319.72222222222229</v>
      </c>
      <c r="G384" s="14">
        <v>324.72222222222217</v>
      </c>
      <c r="H384" s="14">
        <v>333.44444444444446</v>
      </c>
    </row>
    <row r="385" spans="1:8" hidden="1" x14ac:dyDescent="0.2">
      <c r="A385" s="39">
        <v>2261</v>
      </c>
      <c r="B385" s="14"/>
      <c r="C385" s="14">
        <v>3</v>
      </c>
      <c r="D385" s="14">
        <v>23</v>
      </c>
      <c r="E385" s="14">
        <v>2</v>
      </c>
      <c r="F385" s="14">
        <v>309.95652173913044</v>
      </c>
      <c r="G385" s="14">
        <v>341.13043478260869</v>
      </c>
      <c r="H385" s="14">
        <v>331.21739130434776</v>
      </c>
    </row>
    <row r="386" spans="1:8" hidden="1" x14ac:dyDescent="0.2">
      <c r="A386" s="39">
        <v>2241</v>
      </c>
      <c r="B386" s="14"/>
      <c r="C386" s="14">
        <v>3</v>
      </c>
      <c r="D386" s="14">
        <v>25</v>
      </c>
      <c r="E386" s="14">
        <v>2</v>
      </c>
      <c r="F386" s="14">
        <v>311.91999999999996</v>
      </c>
      <c r="G386" s="14">
        <v>328.64000000000004</v>
      </c>
      <c r="H386" s="14">
        <v>324.20000000000005</v>
      </c>
    </row>
    <row r="387" spans="1:8" hidden="1" x14ac:dyDescent="0.2">
      <c r="A387" s="39">
        <v>2191</v>
      </c>
      <c r="B387" s="14"/>
      <c r="C387" s="14">
        <v>3</v>
      </c>
      <c r="D387" s="14">
        <v>61</v>
      </c>
      <c r="E387" s="14">
        <v>2</v>
      </c>
      <c r="F387" s="14">
        <v>305.73770491803305</v>
      </c>
      <c r="G387" s="14">
        <v>317.6229508196721</v>
      </c>
      <c r="H387" s="14">
        <v>314.67213114754105</v>
      </c>
    </row>
    <row r="388" spans="1:8" hidden="1" x14ac:dyDescent="0.2">
      <c r="A388" s="39">
        <v>2181</v>
      </c>
      <c r="B388" s="14"/>
      <c r="C388" s="14">
        <v>3</v>
      </c>
      <c r="D388" s="14">
        <v>48</v>
      </c>
      <c r="E388" s="14">
        <v>2</v>
      </c>
      <c r="F388" s="14">
        <v>324.29166666666663</v>
      </c>
      <c r="G388" s="14">
        <v>330.93750000000006</v>
      </c>
      <c r="H388" s="14">
        <v>332.58333333333331</v>
      </c>
    </row>
    <row r="389" spans="1:8" hidden="1" x14ac:dyDescent="0.2">
      <c r="A389" s="39">
        <v>2161</v>
      </c>
      <c r="B389" s="14"/>
      <c r="C389" s="14">
        <v>3</v>
      </c>
      <c r="D389" s="14">
        <v>12</v>
      </c>
      <c r="E389" s="14">
        <v>2</v>
      </c>
      <c r="F389" s="14">
        <v>324.66666666666663</v>
      </c>
      <c r="G389" s="14">
        <v>325.41666666666669</v>
      </c>
      <c r="H389" s="14">
        <v>317</v>
      </c>
    </row>
    <row r="390" spans="1:8" hidden="1" x14ac:dyDescent="0.2">
      <c r="A390" s="39">
        <v>2151</v>
      </c>
      <c r="B390" s="14"/>
      <c r="C390" s="14">
        <v>3</v>
      </c>
      <c r="D390" s="14">
        <v>40</v>
      </c>
      <c r="E390" s="14">
        <v>2</v>
      </c>
      <c r="F390" s="14">
        <v>311.14999999999992</v>
      </c>
      <c r="G390" s="14">
        <v>336.72500000000002</v>
      </c>
      <c r="H390" s="14">
        <v>338.3250000000001</v>
      </c>
    </row>
    <row r="391" spans="1:8" hidden="1" x14ac:dyDescent="0.2">
      <c r="A391" s="39">
        <v>2111</v>
      </c>
      <c r="B391" s="14"/>
      <c r="C391" s="14">
        <v>3</v>
      </c>
      <c r="D391" s="14">
        <v>23</v>
      </c>
      <c r="E391" s="14">
        <v>2</v>
      </c>
      <c r="F391" s="14">
        <v>314.73913043478257</v>
      </c>
      <c r="G391" s="14">
        <v>330.21739130434787</v>
      </c>
      <c r="H391" s="14">
        <v>324.08695652173907</v>
      </c>
    </row>
    <row r="392" spans="1:8" hidden="1" x14ac:dyDescent="0.2">
      <c r="A392" s="39">
        <v>2081</v>
      </c>
      <c r="B392" s="14"/>
      <c r="C392" s="14">
        <v>3</v>
      </c>
      <c r="D392" s="14">
        <v>26</v>
      </c>
      <c r="E392" s="14">
        <v>2</v>
      </c>
      <c r="F392" s="14">
        <v>315.11538461538464</v>
      </c>
      <c r="G392" s="14">
        <v>333.69230769230779</v>
      </c>
      <c r="H392" s="14">
        <v>329.19230769230774</v>
      </c>
    </row>
    <row r="393" spans="1:8" hidden="1" x14ac:dyDescent="0.2">
      <c r="A393" s="39">
        <v>2060</v>
      </c>
      <c r="B393" s="14"/>
      <c r="C393" s="14">
        <v>3</v>
      </c>
      <c r="D393" s="14">
        <v>4</v>
      </c>
      <c r="E393" s="14">
        <v>2</v>
      </c>
      <c r="F393" s="14">
        <v>294</v>
      </c>
      <c r="G393" s="14">
        <v>319</v>
      </c>
      <c r="H393" s="14">
        <v>337.75</v>
      </c>
    </row>
    <row r="394" spans="1:8" hidden="1" x14ac:dyDescent="0.2">
      <c r="A394" s="39">
        <v>2041</v>
      </c>
      <c r="B394" s="14"/>
      <c r="C394" s="14">
        <v>3</v>
      </c>
      <c r="D394" s="14">
        <v>28</v>
      </c>
      <c r="E394" s="14">
        <v>2</v>
      </c>
      <c r="F394" s="14">
        <v>304.85714285714289</v>
      </c>
      <c r="G394" s="14">
        <v>333.75000000000011</v>
      </c>
      <c r="H394" s="14">
        <v>330.71428571428572</v>
      </c>
    </row>
    <row r="395" spans="1:8" hidden="1" x14ac:dyDescent="0.2">
      <c r="A395" s="39">
        <v>2021</v>
      </c>
      <c r="B395" s="14"/>
      <c r="C395" s="14">
        <v>3</v>
      </c>
      <c r="D395" s="14">
        <v>9</v>
      </c>
      <c r="E395" s="14">
        <v>2</v>
      </c>
      <c r="F395" s="14">
        <v>321.33333333333331</v>
      </c>
      <c r="G395" s="14">
        <v>322.11111111111109</v>
      </c>
      <c r="H395" s="14">
        <v>363.55555555555554</v>
      </c>
    </row>
    <row r="396" spans="1:8" hidden="1" x14ac:dyDescent="0.2">
      <c r="A396" s="39">
        <v>2013</v>
      </c>
      <c r="B396" s="14"/>
      <c r="C396" s="14">
        <v>3</v>
      </c>
      <c r="D396" s="14">
        <v>4</v>
      </c>
      <c r="E396" s="14">
        <v>2</v>
      </c>
      <c r="F396" s="14">
        <v>337</v>
      </c>
      <c r="G396" s="14">
        <v>322.75</v>
      </c>
      <c r="H396" s="14">
        <v>304.75</v>
      </c>
    </row>
    <row r="397" spans="1:8" hidden="1" x14ac:dyDescent="0.2">
      <c r="A397" s="39">
        <v>2007</v>
      </c>
      <c r="B397" s="14"/>
      <c r="C397" s="14">
        <v>3</v>
      </c>
      <c r="D397" s="14">
        <v>10</v>
      </c>
      <c r="E397" s="14">
        <v>2</v>
      </c>
      <c r="F397" s="14">
        <v>315.5</v>
      </c>
      <c r="G397" s="14">
        <v>354.2</v>
      </c>
      <c r="H397" s="14">
        <v>350</v>
      </c>
    </row>
    <row r="398" spans="1:8" hidden="1" x14ac:dyDescent="0.2">
      <c r="A398" s="39">
        <v>2006</v>
      </c>
      <c r="B398" s="14"/>
      <c r="C398" s="14">
        <v>3</v>
      </c>
      <c r="D398" s="14">
        <v>3</v>
      </c>
      <c r="E398" s="14">
        <v>2</v>
      </c>
      <c r="F398" s="14">
        <v>340.33333333333331</v>
      </c>
      <c r="G398" s="14">
        <v>315.66666666666669</v>
      </c>
      <c r="H398" s="14">
        <v>361.33333333333331</v>
      </c>
    </row>
    <row r="399" spans="1:8" hidden="1" x14ac:dyDescent="0.2">
      <c r="A399" s="39">
        <v>2003</v>
      </c>
      <c r="B399" s="14"/>
      <c r="C399" s="14">
        <v>3</v>
      </c>
      <c r="D399" s="14">
        <v>9</v>
      </c>
      <c r="E399" s="14">
        <v>2</v>
      </c>
      <c r="F399" s="14">
        <v>337.33333333333331</v>
      </c>
      <c r="G399" s="14">
        <v>315.44444444444446</v>
      </c>
      <c r="H399" s="14">
        <v>327.33333333333331</v>
      </c>
    </row>
    <row r="400" spans="1:8" hidden="1" x14ac:dyDescent="0.2">
      <c r="A400" s="39">
        <v>2001</v>
      </c>
      <c r="B400" s="14"/>
      <c r="C400" s="14">
        <v>3</v>
      </c>
      <c r="D400" s="14">
        <v>40</v>
      </c>
      <c r="E400" s="14">
        <v>2</v>
      </c>
      <c r="F400" s="14">
        <v>315.85000000000002</v>
      </c>
      <c r="G400" s="14">
        <v>331.09999999999991</v>
      </c>
      <c r="H400" s="14">
        <v>332.64999999999992</v>
      </c>
    </row>
    <row r="401" spans="1:8" hidden="1" x14ac:dyDescent="0.2">
      <c r="A401" s="39">
        <v>1921</v>
      </c>
      <c r="B401" s="14"/>
      <c r="C401" s="14">
        <v>3</v>
      </c>
      <c r="D401" s="14">
        <v>25</v>
      </c>
      <c r="E401" s="14">
        <v>2</v>
      </c>
      <c r="F401" s="14">
        <v>315.40000000000009</v>
      </c>
      <c r="G401" s="14">
        <v>323.03999999999996</v>
      </c>
      <c r="H401" s="14">
        <v>329.84000000000003</v>
      </c>
    </row>
    <row r="402" spans="1:8" hidden="1" x14ac:dyDescent="0.2">
      <c r="A402" s="39">
        <v>1881</v>
      </c>
      <c r="B402" s="14"/>
      <c r="C402" s="14">
        <v>3</v>
      </c>
      <c r="D402" s="14">
        <v>27</v>
      </c>
      <c r="E402" s="14">
        <v>2</v>
      </c>
      <c r="F402" s="14">
        <v>304.4444444444444</v>
      </c>
      <c r="G402" s="14">
        <v>321.25925925925924</v>
      </c>
      <c r="H402" s="14">
        <v>331.33333333333331</v>
      </c>
    </row>
    <row r="403" spans="1:8" hidden="1" x14ac:dyDescent="0.2">
      <c r="A403" s="39">
        <v>1841</v>
      </c>
      <c r="B403" s="14"/>
      <c r="C403" s="14">
        <v>3</v>
      </c>
      <c r="D403" s="14">
        <v>17</v>
      </c>
      <c r="E403" s="14">
        <v>2</v>
      </c>
      <c r="F403" s="14">
        <v>310.11764705882354</v>
      </c>
      <c r="G403" s="14">
        <v>325.11764705882354</v>
      </c>
      <c r="H403" s="14">
        <v>340.94117647058818</v>
      </c>
    </row>
    <row r="404" spans="1:8" hidden="1" x14ac:dyDescent="0.2">
      <c r="A404" s="39">
        <v>1811</v>
      </c>
      <c r="B404" s="14"/>
      <c r="C404" s="14">
        <v>3</v>
      </c>
      <c r="D404" s="14">
        <v>13</v>
      </c>
      <c r="E404" s="14">
        <v>2</v>
      </c>
      <c r="F404" s="14">
        <v>323.61538461538464</v>
      </c>
      <c r="G404" s="14">
        <v>352.76923076923077</v>
      </c>
      <c r="H404" s="14">
        <v>353.53846153846149</v>
      </c>
    </row>
    <row r="405" spans="1:8" hidden="1" x14ac:dyDescent="0.2">
      <c r="A405" s="39">
        <v>1801</v>
      </c>
      <c r="B405" s="14"/>
      <c r="C405" s="14">
        <v>3</v>
      </c>
      <c r="D405" s="14">
        <v>28</v>
      </c>
      <c r="E405" s="14">
        <v>2</v>
      </c>
      <c r="F405" s="14">
        <v>303.92857142857144</v>
      </c>
      <c r="G405" s="14">
        <v>312.85714285714289</v>
      </c>
      <c r="H405" s="14">
        <v>321.07142857142867</v>
      </c>
    </row>
    <row r="406" spans="1:8" hidden="1" x14ac:dyDescent="0.2">
      <c r="A406" s="39">
        <v>1761</v>
      </c>
      <c r="B406" s="14"/>
      <c r="C406" s="14">
        <v>3</v>
      </c>
      <c r="D406" s="14">
        <v>17</v>
      </c>
      <c r="E406" s="14">
        <v>2</v>
      </c>
      <c r="F406" s="14">
        <v>307.35294117647067</v>
      </c>
      <c r="G406" s="14">
        <v>326.88235294117646</v>
      </c>
      <c r="H406" s="14">
        <v>345</v>
      </c>
    </row>
    <row r="407" spans="1:8" hidden="1" x14ac:dyDescent="0.2">
      <c r="A407" s="39">
        <v>1721</v>
      </c>
      <c r="B407" s="14"/>
      <c r="C407" s="14">
        <v>3</v>
      </c>
      <c r="D407" s="14">
        <v>27</v>
      </c>
      <c r="E407" s="14">
        <v>2</v>
      </c>
      <c r="F407" s="14">
        <v>313.48148148148147</v>
      </c>
      <c r="G407" s="14">
        <v>347.88888888888891</v>
      </c>
      <c r="H407" s="14">
        <v>344.96296296296299</v>
      </c>
    </row>
    <row r="408" spans="1:8" hidden="1" x14ac:dyDescent="0.2">
      <c r="A408" s="39">
        <v>1691</v>
      </c>
      <c r="B408" s="14"/>
      <c r="C408" s="14">
        <v>3</v>
      </c>
      <c r="D408" s="14">
        <v>12</v>
      </c>
      <c r="E408" s="14">
        <v>2</v>
      </c>
      <c r="F408" s="14">
        <v>315.33333333333337</v>
      </c>
      <c r="G408" s="14">
        <v>328.66666666666663</v>
      </c>
      <c r="H408" s="14">
        <v>332.58333333333337</v>
      </c>
    </row>
    <row r="409" spans="1:8" hidden="1" x14ac:dyDescent="0.2">
      <c r="A409" s="39">
        <v>1681</v>
      </c>
      <c r="B409" s="14"/>
      <c r="C409" s="14">
        <v>3</v>
      </c>
      <c r="D409" s="14">
        <v>21</v>
      </c>
      <c r="E409" s="14">
        <v>2</v>
      </c>
      <c r="F409" s="14">
        <v>312.00000000000006</v>
      </c>
      <c r="G409" s="14">
        <v>345.42857142857144</v>
      </c>
      <c r="H409" s="14">
        <v>329.38095238095229</v>
      </c>
    </row>
    <row r="410" spans="1:8" hidden="1" x14ac:dyDescent="0.2">
      <c r="A410" s="39">
        <v>1641</v>
      </c>
      <c r="B410" s="14"/>
      <c r="C410" s="14">
        <v>3</v>
      </c>
      <c r="D410" s="14">
        <v>14</v>
      </c>
      <c r="E410" s="14">
        <v>2</v>
      </c>
      <c r="F410" s="14">
        <v>324.35714285714289</v>
      </c>
      <c r="G410" s="14">
        <v>345.07142857142856</v>
      </c>
      <c r="H410" s="14">
        <v>332.64285714285722</v>
      </c>
    </row>
    <row r="411" spans="1:8" hidden="1" x14ac:dyDescent="0.2">
      <c r="A411" s="39">
        <v>1601</v>
      </c>
      <c r="B411" s="14"/>
      <c r="C411" s="14">
        <v>3</v>
      </c>
      <c r="D411" s="14">
        <v>14</v>
      </c>
      <c r="E411" s="14">
        <v>2</v>
      </c>
      <c r="F411" s="14">
        <v>320.21428571428567</v>
      </c>
      <c r="G411" s="14">
        <v>317.78571428571428</v>
      </c>
      <c r="H411" s="14">
        <v>317.07142857142861</v>
      </c>
    </row>
    <row r="412" spans="1:8" hidden="1" x14ac:dyDescent="0.2">
      <c r="A412" s="39">
        <v>1561</v>
      </c>
      <c r="B412" s="14"/>
      <c r="C412" s="14">
        <v>3</v>
      </c>
      <c r="D412" s="14">
        <v>18</v>
      </c>
      <c r="E412" s="14">
        <v>2</v>
      </c>
      <c r="F412" s="14">
        <v>306</v>
      </c>
      <c r="G412" s="14">
        <v>373</v>
      </c>
      <c r="H412" s="14">
        <v>328.83333333333331</v>
      </c>
    </row>
    <row r="413" spans="1:8" hidden="1" x14ac:dyDescent="0.2">
      <c r="A413" s="39">
        <v>1521</v>
      </c>
      <c r="B413" s="14"/>
      <c r="C413" s="14">
        <v>3</v>
      </c>
      <c r="D413" s="14">
        <v>19</v>
      </c>
      <c r="E413" s="14">
        <v>2</v>
      </c>
      <c r="F413" s="14">
        <v>315.47368421052624</v>
      </c>
      <c r="G413" s="14">
        <v>319.21052631578942</v>
      </c>
      <c r="H413" s="14">
        <v>319.21052631578942</v>
      </c>
    </row>
    <row r="414" spans="1:8" hidden="1" x14ac:dyDescent="0.2">
      <c r="A414" s="39">
        <v>1481</v>
      </c>
      <c r="B414" s="14"/>
      <c r="C414" s="14">
        <v>3</v>
      </c>
      <c r="D414" s="14">
        <v>24</v>
      </c>
      <c r="E414" s="14">
        <v>2</v>
      </c>
      <c r="F414" s="14">
        <v>312.41666666666663</v>
      </c>
      <c r="G414" s="14">
        <v>338.16666666666663</v>
      </c>
      <c r="H414" s="14">
        <v>331.04166666666669</v>
      </c>
    </row>
    <row r="415" spans="1:8" hidden="1" x14ac:dyDescent="0.2">
      <c r="A415" s="39">
        <v>1441</v>
      </c>
      <c r="B415" s="14"/>
      <c r="C415" s="14">
        <v>3</v>
      </c>
      <c r="D415" s="14">
        <v>24</v>
      </c>
      <c r="E415" s="14">
        <v>2</v>
      </c>
      <c r="F415" s="14">
        <v>302.125</v>
      </c>
      <c r="G415" s="14">
        <v>328.83333333333331</v>
      </c>
      <c r="H415" s="14">
        <v>318.125</v>
      </c>
    </row>
    <row r="416" spans="1:8" hidden="1" x14ac:dyDescent="0.2">
      <c r="A416" s="39">
        <v>1401</v>
      </c>
      <c r="B416" s="14"/>
      <c r="C416" s="14">
        <v>3</v>
      </c>
      <c r="D416" s="14">
        <v>5</v>
      </c>
      <c r="E416" s="14">
        <v>2</v>
      </c>
      <c r="F416" s="14">
        <v>300</v>
      </c>
      <c r="G416" s="14">
        <v>312.8</v>
      </c>
      <c r="H416" s="14">
        <v>306.2</v>
      </c>
    </row>
    <row r="417" spans="1:8" hidden="1" x14ac:dyDescent="0.2">
      <c r="A417" s="39">
        <v>1371</v>
      </c>
      <c r="B417" s="14"/>
      <c r="C417" s="14">
        <v>3</v>
      </c>
      <c r="D417" s="14">
        <v>45</v>
      </c>
      <c r="E417" s="14">
        <v>2</v>
      </c>
      <c r="F417" s="14">
        <v>318.31111111111113</v>
      </c>
      <c r="G417" s="14">
        <v>320.17777777777775</v>
      </c>
      <c r="H417" s="14">
        <v>328.11111111111109</v>
      </c>
    </row>
    <row r="418" spans="1:8" hidden="1" x14ac:dyDescent="0.2">
      <c r="A418" s="39">
        <v>1361</v>
      </c>
      <c r="B418" s="14"/>
      <c r="C418" s="14">
        <v>3</v>
      </c>
      <c r="D418" s="14">
        <v>14</v>
      </c>
      <c r="E418" s="14">
        <v>2</v>
      </c>
      <c r="F418" s="14">
        <v>312.42857142857144</v>
      </c>
      <c r="G418" s="14">
        <v>329.57</v>
      </c>
      <c r="H418" s="14">
        <v>310.5</v>
      </c>
    </row>
    <row r="419" spans="1:8" hidden="1" x14ac:dyDescent="0.2">
      <c r="A419" s="39">
        <v>1331</v>
      </c>
      <c r="B419" s="14"/>
      <c r="C419" s="14">
        <v>3</v>
      </c>
      <c r="D419" s="14">
        <v>44</v>
      </c>
      <c r="E419" s="14">
        <v>2</v>
      </c>
      <c r="F419" s="14">
        <v>325.43181818181813</v>
      </c>
      <c r="G419" s="14">
        <v>355.04545454545462</v>
      </c>
      <c r="H419" s="14">
        <v>334.11363636363637</v>
      </c>
    </row>
    <row r="420" spans="1:8" hidden="1" x14ac:dyDescent="0.2">
      <c r="A420" s="39">
        <v>1281</v>
      </c>
      <c r="B420" s="14"/>
      <c r="C420" s="14">
        <v>3</v>
      </c>
      <c r="D420" s="14">
        <v>17</v>
      </c>
      <c r="E420" s="14">
        <v>2</v>
      </c>
      <c r="F420" s="14">
        <v>322.47058823529414</v>
      </c>
      <c r="G420" s="14">
        <v>343.8235294117647</v>
      </c>
      <c r="H420" s="14">
        <v>336.70588235294122</v>
      </c>
    </row>
    <row r="421" spans="1:8" hidden="1" x14ac:dyDescent="0.2">
      <c r="A421" s="39">
        <v>1241</v>
      </c>
      <c r="B421" s="14"/>
      <c r="C421" s="14">
        <v>3</v>
      </c>
      <c r="D421" s="14">
        <v>39</v>
      </c>
      <c r="E421" s="14">
        <v>2</v>
      </c>
      <c r="F421" s="14">
        <v>310.87179487179498</v>
      </c>
      <c r="G421" s="14">
        <v>323.38461538461542</v>
      </c>
      <c r="H421" s="14">
        <v>323.35897435897431</v>
      </c>
    </row>
    <row r="422" spans="1:8" hidden="1" x14ac:dyDescent="0.2">
      <c r="A422" s="39">
        <v>1161</v>
      </c>
      <c r="B422" s="14"/>
      <c r="C422" s="14">
        <v>3</v>
      </c>
      <c r="D422" s="14">
        <v>22</v>
      </c>
      <c r="E422" s="14">
        <v>2</v>
      </c>
      <c r="F422" s="14">
        <v>332.86363636363643</v>
      </c>
      <c r="G422" s="14">
        <v>337.59090909090918</v>
      </c>
      <c r="H422" s="14">
        <v>326.27272727272731</v>
      </c>
    </row>
    <row r="423" spans="1:8" hidden="1" x14ac:dyDescent="0.2">
      <c r="A423" s="39">
        <v>1121</v>
      </c>
      <c r="B423" s="14"/>
      <c r="C423" s="14">
        <v>3</v>
      </c>
      <c r="D423" s="14">
        <v>36</v>
      </c>
      <c r="E423" s="14">
        <v>2</v>
      </c>
      <c r="F423" s="14">
        <v>300.6388888888888</v>
      </c>
      <c r="G423" s="14">
        <v>329.97222222222211</v>
      </c>
      <c r="H423" s="14">
        <v>324.05555555555549</v>
      </c>
    </row>
    <row r="424" spans="1:8" hidden="1" x14ac:dyDescent="0.2">
      <c r="A424" s="39">
        <v>1081</v>
      </c>
      <c r="B424" s="14"/>
      <c r="C424" s="14">
        <v>3</v>
      </c>
      <c r="D424" s="14">
        <v>18</v>
      </c>
      <c r="E424" s="14">
        <v>2</v>
      </c>
      <c r="F424" s="14">
        <v>300.66666666666669</v>
      </c>
      <c r="G424" s="14">
        <v>318.11111111111109</v>
      </c>
      <c r="H424" s="14">
        <v>321.61111111111109</v>
      </c>
    </row>
    <row r="425" spans="1:8" hidden="1" x14ac:dyDescent="0.2">
      <c r="A425" s="39">
        <v>1041</v>
      </c>
      <c r="B425" s="14"/>
      <c r="C425" s="14">
        <v>3</v>
      </c>
      <c r="D425" s="14">
        <v>32</v>
      </c>
      <c r="E425" s="14">
        <v>2</v>
      </c>
      <c r="F425" s="14">
        <v>313.96875</v>
      </c>
      <c r="G425" s="14">
        <v>330.8125</v>
      </c>
      <c r="H425" s="14">
        <v>349.34375000000006</v>
      </c>
    </row>
    <row r="426" spans="1:8" hidden="1" x14ac:dyDescent="0.2">
      <c r="A426" s="39">
        <v>1020</v>
      </c>
      <c r="B426" s="14"/>
      <c r="C426" s="14">
        <v>3</v>
      </c>
      <c r="D426" s="14">
        <v>10</v>
      </c>
      <c r="E426" s="14">
        <v>2</v>
      </c>
      <c r="F426" s="14">
        <v>313.60000000000002</v>
      </c>
      <c r="G426" s="14">
        <v>352.20000000000005</v>
      </c>
      <c r="H426" s="14">
        <v>369.40000000000003</v>
      </c>
    </row>
    <row r="427" spans="1:8" hidden="1" x14ac:dyDescent="0.2">
      <c r="A427" s="39">
        <v>1017</v>
      </c>
      <c r="B427" s="14"/>
      <c r="C427" s="14">
        <v>3</v>
      </c>
      <c r="D427" s="14">
        <v>17</v>
      </c>
      <c r="E427" s="14">
        <v>2</v>
      </c>
      <c r="F427" s="14">
        <v>321.76470588235293</v>
      </c>
      <c r="G427" s="14">
        <v>322.23529411764707</v>
      </c>
      <c r="H427" s="14">
        <v>336.8235294117647</v>
      </c>
    </row>
    <row r="428" spans="1:8" hidden="1" x14ac:dyDescent="0.2">
      <c r="A428" s="39">
        <v>1010</v>
      </c>
      <c r="B428" s="14"/>
      <c r="C428" s="14">
        <v>3</v>
      </c>
      <c r="D428" s="14">
        <v>36</v>
      </c>
      <c r="E428" s="14">
        <v>2</v>
      </c>
      <c r="F428" s="14">
        <v>326.83333333333343</v>
      </c>
      <c r="G428" s="14">
        <v>343.47222222222223</v>
      </c>
      <c r="H428" s="14">
        <v>343.61111111111114</v>
      </c>
    </row>
    <row r="429" spans="1:8" hidden="1" x14ac:dyDescent="0.2">
      <c r="A429" s="39">
        <v>1001</v>
      </c>
      <c r="B429" s="14"/>
      <c r="C429" s="14">
        <v>3</v>
      </c>
      <c r="D429" s="14">
        <v>9</v>
      </c>
      <c r="E429" s="14">
        <v>2</v>
      </c>
      <c r="F429" s="14">
        <v>318.55555555555554</v>
      </c>
      <c r="G429" s="14">
        <v>333.33333333333331</v>
      </c>
      <c r="H429" s="14">
        <v>332.33333333333331</v>
      </c>
    </row>
    <row r="430" spans="1:8" hidden="1" x14ac:dyDescent="0.2">
      <c r="A430" s="39">
        <v>961</v>
      </c>
      <c r="B430" s="14"/>
      <c r="C430" s="14">
        <v>3</v>
      </c>
      <c r="D430" s="14">
        <v>7</v>
      </c>
      <c r="E430" s="14">
        <v>2</v>
      </c>
      <c r="F430" s="14">
        <v>324.28571428571428</v>
      </c>
      <c r="G430" s="14">
        <v>335.14285714285711</v>
      </c>
      <c r="H430" s="14">
        <v>350</v>
      </c>
    </row>
    <row r="431" spans="1:8" hidden="1" x14ac:dyDescent="0.2">
      <c r="A431" s="39">
        <v>950</v>
      </c>
      <c r="B431" s="14"/>
      <c r="C431" s="14">
        <v>3</v>
      </c>
      <c r="D431" s="14">
        <v>13</v>
      </c>
      <c r="E431" s="14">
        <v>2</v>
      </c>
      <c r="F431" s="14">
        <v>341.46153846153845</v>
      </c>
      <c r="G431" s="14">
        <v>354.23076923076923</v>
      </c>
      <c r="H431" s="14">
        <v>345.30769230769243</v>
      </c>
    </row>
    <row r="432" spans="1:8" hidden="1" x14ac:dyDescent="0.2">
      <c r="A432" s="39">
        <v>881</v>
      </c>
      <c r="B432" s="14"/>
      <c r="C432" s="14">
        <v>3</v>
      </c>
      <c r="D432" s="14">
        <v>24</v>
      </c>
      <c r="E432" s="14">
        <v>2</v>
      </c>
      <c r="F432" s="14">
        <v>310.95833333333331</v>
      </c>
      <c r="G432" s="14">
        <v>329.54166666666663</v>
      </c>
      <c r="H432" s="14">
        <v>329.5</v>
      </c>
    </row>
    <row r="433" spans="1:8" hidden="1" x14ac:dyDescent="0.2">
      <c r="A433" s="39">
        <v>861</v>
      </c>
      <c r="B433" s="14"/>
      <c r="C433" s="14">
        <v>3</v>
      </c>
      <c r="D433" s="14">
        <v>9</v>
      </c>
      <c r="E433" s="14">
        <v>2</v>
      </c>
      <c r="F433" s="14">
        <v>309.77777777777777</v>
      </c>
      <c r="G433" s="14">
        <v>356.00000000000006</v>
      </c>
      <c r="H433" s="14">
        <v>349</v>
      </c>
    </row>
    <row r="434" spans="1:8" hidden="1" x14ac:dyDescent="0.2">
      <c r="A434" s="39">
        <v>841</v>
      </c>
      <c r="B434" s="14"/>
      <c r="C434" s="14">
        <v>3</v>
      </c>
      <c r="D434" s="14">
        <v>20</v>
      </c>
      <c r="E434" s="14">
        <v>2</v>
      </c>
      <c r="F434" s="14">
        <v>309</v>
      </c>
      <c r="G434" s="14">
        <v>339.55000000000007</v>
      </c>
      <c r="H434" s="14">
        <v>361.95000000000005</v>
      </c>
    </row>
    <row r="435" spans="1:8" hidden="1" x14ac:dyDescent="0.2">
      <c r="A435" s="39">
        <v>831</v>
      </c>
      <c r="B435" s="14"/>
      <c r="C435" s="14">
        <v>3</v>
      </c>
      <c r="D435" s="14">
        <v>35</v>
      </c>
      <c r="E435" s="14">
        <v>2</v>
      </c>
      <c r="F435" s="14">
        <v>329.88571428571419</v>
      </c>
      <c r="G435" s="14">
        <v>336.94285714285712</v>
      </c>
      <c r="H435" s="14">
        <v>338.62857142857155</v>
      </c>
    </row>
    <row r="436" spans="1:8" hidden="1" x14ac:dyDescent="0.2">
      <c r="A436" s="39">
        <v>771</v>
      </c>
      <c r="B436" s="14"/>
      <c r="C436" s="14">
        <v>3</v>
      </c>
      <c r="D436" s="14">
        <v>18</v>
      </c>
      <c r="E436" s="14">
        <v>2</v>
      </c>
      <c r="F436" s="14">
        <v>300.50000000000006</v>
      </c>
      <c r="G436" s="14">
        <v>308.55555555555554</v>
      </c>
      <c r="H436" s="14">
        <v>308.11111111111114</v>
      </c>
    </row>
    <row r="437" spans="1:8" hidden="1" x14ac:dyDescent="0.2">
      <c r="A437" s="39">
        <v>761</v>
      </c>
      <c r="B437" s="14"/>
      <c r="C437" s="14">
        <v>3</v>
      </c>
      <c r="D437" s="14">
        <v>23</v>
      </c>
      <c r="E437" s="14">
        <v>2</v>
      </c>
      <c r="F437" s="14">
        <v>315.17391304347831</v>
      </c>
      <c r="G437" s="14">
        <v>335.65217391304344</v>
      </c>
      <c r="H437" s="14">
        <v>344.86956521739143</v>
      </c>
    </row>
    <row r="438" spans="1:8" hidden="1" x14ac:dyDescent="0.2">
      <c r="A438" s="39">
        <v>721</v>
      </c>
      <c r="B438" s="14"/>
      <c r="C438" s="14">
        <v>3</v>
      </c>
      <c r="D438" s="14">
        <v>29</v>
      </c>
      <c r="E438" s="14">
        <v>2</v>
      </c>
      <c r="F438" s="14">
        <v>310.62068965517244</v>
      </c>
      <c r="G438" s="14">
        <v>321.79310344827576</v>
      </c>
      <c r="H438" s="14">
        <v>320.89655172413785</v>
      </c>
    </row>
    <row r="439" spans="1:8" hidden="1" x14ac:dyDescent="0.2">
      <c r="A439" s="39">
        <v>681</v>
      </c>
      <c r="B439" s="14"/>
      <c r="C439" s="14">
        <v>3</v>
      </c>
      <c r="D439" s="14">
        <v>47</v>
      </c>
      <c r="E439" s="14">
        <v>2</v>
      </c>
      <c r="F439" s="14">
        <v>313.70212765957456</v>
      </c>
      <c r="G439" s="14">
        <v>324.48936170212772</v>
      </c>
      <c r="H439" s="14">
        <v>316.97872340425539</v>
      </c>
    </row>
    <row r="440" spans="1:8" hidden="1" x14ac:dyDescent="0.2">
      <c r="A440" s="39">
        <v>671</v>
      </c>
      <c r="B440" s="14"/>
      <c r="C440" s="14">
        <v>3</v>
      </c>
      <c r="D440" s="14">
        <v>23</v>
      </c>
      <c r="E440" s="14">
        <v>2</v>
      </c>
      <c r="F440" s="14">
        <v>307.26086956521749</v>
      </c>
      <c r="G440" s="14">
        <v>344.26086956521738</v>
      </c>
      <c r="H440" s="14">
        <v>341.73913043478262</v>
      </c>
    </row>
    <row r="441" spans="1:8" hidden="1" x14ac:dyDescent="0.2">
      <c r="A441" s="39">
        <v>661</v>
      </c>
      <c r="B441" s="14"/>
      <c r="C441" s="14">
        <v>3</v>
      </c>
      <c r="D441" s="14">
        <v>32</v>
      </c>
      <c r="E441" s="14">
        <v>2</v>
      </c>
      <c r="F441" s="14">
        <v>308.53125</v>
      </c>
      <c r="G441" s="14">
        <v>334.43750000000006</v>
      </c>
      <c r="H441" s="14">
        <v>329.78124999999994</v>
      </c>
    </row>
    <row r="442" spans="1:8" hidden="1" x14ac:dyDescent="0.2">
      <c r="A442" s="39">
        <v>651</v>
      </c>
      <c r="B442" s="14"/>
      <c r="C442" s="14">
        <v>3</v>
      </c>
      <c r="D442" s="14">
        <v>34</v>
      </c>
      <c r="E442" s="14">
        <v>2</v>
      </c>
      <c r="F442" s="14">
        <v>311.58823529411757</v>
      </c>
      <c r="G442" s="14">
        <v>331.7941176470589</v>
      </c>
      <c r="H442" s="14">
        <v>322.8235294117647</v>
      </c>
    </row>
    <row r="443" spans="1:8" hidden="1" x14ac:dyDescent="0.2">
      <c r="A443" s="39">
        <v>641</v>
      </c>
      <c r="B443" s="14"/>
      <c r="C443" s="14">
        <v>3</v>
      </c>
      <c r="D443" s="14">
        <v>43</v>
      </c>
      <c r="E443" s="14">
        <v>2</v>
      </c>
      <c r="F443" s="14">
        <v>311.34883720930242</v>
      </c>
      <c r="G443" s="14">
        <v>318.39534883720927</v>
      </c>
      <c r="H443" s="14">
        <v>316.88372093023258</v>
      </c>
    </row>
    <row r="444" spans="1:8" hidden="1" x14ac:dyDescent="0.2">
      <c r="A444" s="39">
        <v>600</v>
      </c>
      <c r="B444" s="14"/>
      <c r="C444" s="14">
        <v>3</v>
      </c>
      <c r="D444" s="14">
        <v>16</v>
      </c>
      <c r="E444" s="14">
        <v>2</v>
      </c>
      <c r="F444" s="14">
        <v>319.5625</v>
      </c>
      <c r="G444" s="14">
        <v>349.06250000000006</v>
      </c>
      <c r="H444" s="14">
        <v>337.00000000000011</v>
      </c>
    </row>
    <row r="445" spans="1:8" hidden="1" x14ac:dyDescent="0.2">
      <c r="A445" s="39">
        <v>561</v>
      </c>
      <c r="B445" s="14"/>
      <c r="C445" s="14">
        <v>3</v>
      </c>
      <c r="D445" s="14">
        <v>43</v>
      </c>
      <c r="E445" s="14">
        <v>2</v>
      </c>
      <c r="F445" s="14">
        <v>315.11627906976736</v>
      </c>
      <c r="G445" s="14">
        <v>315.48837209302314</v>
      </c>
      <c r="H445" s="14">
        <v>333.46511627906972</v>
      </c>
    </row>
    <row r="446" spans="1:8" hidden="1" x14ac:dyDescent="0.2">
      <c r="A446" s="39">
        <v>521</v>
      </c>
      <c r="B446" s="14"/>
      <c r="C446" s="14">
        <v>3</v>
      </c>
      <c r="D446" s="14">
        <v>21</v>
      </c>
      <c r="E446" s="14">
        <v>2</v>
      </c>
      <c r="F446" s="14">
        <v>313.47619047619054</v>
      </c>
      <c r="G446" s="14">
        <v>333.04761904761909</v>
      </c>
      <c r="H446" s="14">
        <v>335.80952380952385</v>
      </c>
    </row>
    <row r="447" spans="1:8" hidden="1" x14ac:dyDescent="0.2">
      <c r="A447" s="39">
        <v>520</v>
      </c>
      <c r="B447" s="14"/>
      <c r="C447" s="14">
        <v>3</v>
      </c>
      <c r="D447" s="14">
        <v>11</v>
      </c>
      <c r="E447" s="14">
        <v>2</v>
      </c>
      <c r="F447" s="14">
        <v>341.45454545454544</v>
      </c>
      <c r="G447" s="14">
        <v>379.09090909090907</v>
      </c>
      <c r="H447" s="14">
        <v>347.36363636363643</v>
      </c>
    </row>
    <row r="448" spans="1:8" hidden="1" x14ac:dyDescent="0.2">
      <c r="A448" s="39">
        <v>510</v>
      </c>
      <c r="B448" s="14"/>
      <c r="C448" s="14">
        <v>3</v>
      </c>
      <c r="D448" s="14">
        <v>4</v>
      </c>
      <c r="E448" s="14">
        <v>2</v>
      </c>
      <c r="F448" s="14">
        <v>345</v>
      </c>
      <c r="G448" s="14">
        <v>328</v>
      </c>
      <c r="H448" s="14">
        <v>337.75</v>
      </c>
    </row>
    <row r="449" spans="1:8" hidden="1" x14ac:dyDescent="0.2">
      <c r="A449" s="39">
        <v>481</v>
      </c>
      <c r="B449" s="14"/>
      <c r="C449" s="14">
        <v>3</v>
      </c>
      <c r="D449" s="14">
        <v>25</v>
      </c>
      <c r="E449" s="14">
        <v>2</v>
      </c>
      <c r="F449" s="14">
        <v>319.24</v>
      </c>
      <c r="G449" s="14">
        <v>322.4799999999999</v>
      </c>
      <c r="H449" s="14">
        <v>334.92000000000007</v>
      </c>
    </row>
    <row r="450" spans="1:8" hidden="1" x14ac:dyDescent="0.2">
      <c r="A450" s="39">
        <v>451</v>
      </c>
      <c r="B450" s="14"/>
      <c r="C450" s="14">
        <v>3</v>
      </c>
      <c r="D450" s="14">
        <v>34</v>
      </c>
      <c r="E450" s="14">
        <v>2</v>
      </c>
      <c r="F450" s="14">
        <v>317.91176470588232</v>
      </c>
      <c r="G450" s="14">
        <v>336.5588235294116</v>
      </c>
      <c r="H450" s="14">
        <v>345.99999999999994</v>
      </c>
    </row>
    <row r="451" spans="1:8" hidden="1" x14ac:dyDescent="0.2">
      <c r="A451" s="39">
        <v>441</v>
      </c>
      <c r="B451" s="14"/>
      <c r="C451" s="14">
        <v>3</v>
      </c>
      <c r="D451" s="14">
        <v>11</v>
      </c>
      <c r="E451" s="14">
        <v>2</v>
      </c>
      <c r="F451" s="14">
        <v>302.27272727272725</v>
      </c>
      <c r="G451" s="14">
        <v>340.81818181818181</v>
      </c>
      <c r="H451" s="14">
        <v>337.81818181818181</v>
      </c>
    </row>
    <row r="452" spans="1:8" hidden="1" x14ac:dyDescent="0.2">
      <c r="A452" s="39">
        <v>410</v>
      </c>
      <c r="B452" s="14"/>
      <c r="C452" s="14">
        <v>3</v>
      </c>
      <c r="D452" s="14">
        <v>22</v>
      </c>
      <c r="E452" s="14">
        <v>2</v>
      </c>
      <c r="F452" s="14">
        <v>319.68181818181819</v>
      </c>
      <c r="G452" s="14">
        <v>348.22727272727275</v>
      </c>
      <c r="H452" s="14">
        <v>352.72727272727275</v>
      </c>
    </row>
    <row r="453" spans="1:8" hidden="1" x14ac:dyDescent="0.2">
      <c r="A453" s="39">
        <v>401</v>
      </c>
      <c r="B453" s="14"/>
      <c r="C453" s="14">
        <v>3</v>
      </c>
      <c r="D453" s="14">
        <v>31</v>
      </c>
      <c r="E453" s="14">
        <v>2</v>
      </c>
      <c r="F453" s="14">
        <v>304.54838709677421</v>
      </c>
      <c r="G453" s="14">
        <v>331.74193548387092</v>
      </c>
      <c r="H453" s="14">
        <v>337.19354838709683</v>
      </c>
    </row>
    <row r="454" spans="1:8" hidden="1" x14ac:dyDescent="0.2">
      <c r="A454" s="39">
        <v>400</v>
      </c>
      <c r="B454" s="14"/>
      <c r="C454" s="14">
        <v>3</v>
      </c>
      <c r="D454" s="14">
        <v>24</v>
      </c>
      <c r="E454" s="14">
        <v>2</v>
      </c>
      <c r="F454" s="14">
        <v>311.375</v>
      </c>
      <c r="G454" s="14">
        <v>306.24999999999989</v>
      </c>
      <c r="H454" s="14">
        <v>324.25000000000011</v>
      </c>
    </row>
    <row r="455" spans="1:8" hidden="1" x14ac:dyDescent="0.2">
      <c r="A455" s="39">
        <v>342</v>
      </c>
      <c r="B455" s="14"/>
      <c r="C455" s="14">
        <v>3</v>
      </c>
      <c r="D455" s="14">
        <v>31</v>
      </c>
      <c r="E455" s="14">
        <v>2</v>
      </c>
      <c r="F455" s="14">
        <v>319.80645161290323</v>
      </c>
      <c r="G455" s="14">
        <v>334.99999999999994</v>
      </c>
      <c r="H455" s="14">
        <v>338.90322580645164</v>
      </c>
    </row>
    <row r="456" spans="1:8" hidden="1" x14ac:dyDescent="0.2">
      <c r="A456" s="39">
        <v>341</v>
      </c>
      <c r="B456" s="14"/>
      <c r="C456" s="14">
        <v>3</v>
      </c>
      <c r="D456" s="14">
        <v>29</v>
      </c>
      <c r="E456" s="14">
        <v>2</v>
      </c>
      <c r="F456" s="14">
        <v>312.6551724137932</v>
      </c>
      <c r="G456" s="14">
        <v>323.96551724137925</v>
      </c>
      <c r="H456" s="14">
        <v>324.58620689655169</v>
      </c>
    </row>
    <row r="457" spans="1:8" hidden="1" x14ac:dyDescent="0.2">
      <c r="A457" s="39">
        <v>339</v>
      </c>
      <c r="B457" s="14"/>
      <c r="C457" s="14">
        <v>3</v>
      </c>
      <c r="D457" s="14">
        <v>10</v>
      </c>
      <c r="E457" s="14">
        <v>2</v>
      </c>
      <c r="F457" s="14">
        <v>300.90000000000003</v>
      </c>
      <c r="G457" s="14">
        <v>343.7</v>
      </c>
      <c r="H457" s="14">
        <v>334.1</v>
      </c>
    </row>
    <row r="458" spans="1:8" hidden="1" x14ac:dyDescent="0.2">
      <c r="A458" s="39">
        <v>321</v>
      </c>
      <c r="B458" s="14"/>
      <c r="C458" s="14">
        <v>3</v>
      </c>
      <c r="D458" s="14">
        <v>35</v>
      </c>
      <c r="E458" s="14">
        <v>2</v>
      </c>
      <c r="F458" s="14">
        <v>314.82857142857137</v>
      </c>
      <c r="G458" s="14">
        <v>326.39999999999998</v>
      </c>
      <c r="H458" s="14">
        <v>318.22857142857146</v>
      </c>
    </row>
    <row r="459" spans="1:8" hidden="1" x14ac:dyDescent="0.2">
      <c r="A459" s="39">
        <v>312</v>
      </c>
      <c r="B459" s="14"/>
      <c r="C459" s="14">
        <v>3</v>
      </c>
      <c r="D459" s="14">
        <v>22</v>
      </c>
      <c r="E459" s="14">
        <v>2</v>
      </c>
      <c r="F459" s="14">
        <v>312.5</v>
      </c>
      <c r="G459" s="14">
        <v>330.22727272727275</v>
      </c>
      <c r="H459" s="14">
        <v>322.54545454545456</v>
      </c>
    </row>
    <row r="460" spans="1:8" hidden="1" x14ac:dyDescent="0.2">
      <c r="A460" s="39">
        <v>311</v>
      </c>
      <c r="B460" s="14"/>
      <c r="C460" s="14">
        <v>3</v>
      </c>
      <c r="D460" s="14">
        <v>32</v>
      </c>
      <c r="E460" s="14">
        <v>2</v>
      </c>
      <c r="F460" s="14">
        <v>317.75000000000006</v>
      </c>
      <c r="G460" s="14">
        <v>330.90625</v>
      </c>
      <c r="H460" s="14">
        <v>329.53125000000006</v>
      </c>
    </row>
    <row r="461" spans="1:8" hidden="1" x14ac:dyDescent="0.2">
      <c r="A461" s="39">
        <v>271</v>
      </c>
      <c r="B461" s="14"/>
      <c r="C461" s="14">
        <v>3</v>
      </c>
      <c r="D461" s="14">
        <v>23</v>
      </c>
      <c r="E461" s="14">
        <v>2</v>
      </c>
      <c r="F461" s="14">
        <v>321.3478260869565</v>
      </c>
      <c r="G461" s="14">
        <v>327.30434782608705</v>
      </c>
      <c r="H461" s="14">
        <v>325.30434782608694</v>
      </c>
    </row>
    <row r="462" spans="1:8" hidden="1" x14ac:dyDescent="0.2">
      <c r="A462" s="39">
        <v>261</v>
      </c>
      <c r="B462" s="14"/>
      <c r="C462" s="14">
        <v>3</v>
      </c>
      <c r="D462" s="14">
        <v>32</v>
      </c>
      <c r="E462" s="14">
        <v>2</v>
      </c>
      <c r="F462" s="14">
        <v>327.37499999999994</v>
      </c>
      <c r="G462" s="14">
        <v>337.25000000000006</v>
      </c>
      <c r="H462" s="14">
        <v>340.59375000000006</v>
      </c>
    </row>
    <row r="463" spans="1:8" hidden="1" x14ac:dyDescent="0.2">
      <c r="A463" s="39">
        <v>251</v>
      </c>
      <c r="B463" s="14"/>
      <c r="C463" s="14">
        <v>3</v>
      </c>
      <c r="D463" s="14">
        <v>12</v>
      </c>
      <c r="E463" s="14">
        <v>2</v>
      </c>
      <c r="F463" s="14">
        <v>336.58333333333331</v>
      </c>
      <c r="G463" s="14">
        <v>340.91666666666674</v>
      </c>
      <c r="H463" s="14">
        <v>319.66666666666663</v>
      </c>
    </row>
    <row r="464" spans="1:8" hidden="1" x14ac:dyDescent="0.2">
      <c r="A464" s="39">
        <v>241</v>
      </c>
      <c r="B464" s="14"/>
      <c r="C464" s="14">
        <v>3</v>
      </c>
      <c r="D464" s="14">
        <v>22</v>
      </c>
      <c r="E464" s="14">
        <v>2</v>
      </c>
      <c r="F464" s="14">
        <v>318.59090909090907</v>
      </c>
      <c r="G464" s="14">
        <v>342.36363636363626</v>
      </c>
      <c r="H464" s="14">
        <v>342</v>
      </c>
    </row>
    <row r="465" spans="1:8" hidden="1" x14ac:dyDescent="0.2">
      <c r="A465" s="39">
        <v>231</v>
      </c>
      <c r="B465" s="34"/>
      <c r="C465" s="34">
        <v>3</v>
      </c>
      <c r="D465" s="34">
        <v>31</v>
      </c>
      <c r="E465" s="34">
        <v>2</v>
      </c>
      <c r="F465" s="34">
        <v>307.35483870967744</v>
      </c>
      <c r="G465" s="34">
        <v>319.09677419354841</v>
      </c>
      <c r="H465" s="34">
        <v>321.35483870967738</v>
      </c>
    </row>
    <row r="466" spans="1:8" hidden="1" x14ac:dyDescent="0.2">
      <c r="A466" s="39">
        <v>215</v>
      </c>
      <c r="B466" s="34"/>
      <c r="C466" s="34">
        <v>3</v>
      </c>
      <c r="D466" s="34">
        <v>8</v>
      </c>
      <c r="E466" s="34">
        <v>2</v>
      </c>
      <c r="F466" s="34">
        <v>307.62500000000006</v>
      </c>
      <c r="G466" s="34">
        <v>339.375</v>
      </c>
      <c r="H466" s="34">
        <v>332.875</v>
      </c>
    </row>
    <row r="467" spans="1:8" hidden="1" x14ac:dyDescent="0.2">
      <c r="A467" s="39">
        <v>211</v>
      </c>
      <c r="B467" s="34"/>
      <c r="C467" s="34">
        <v>3</v>
      </c>
      <c r="D467" s="34">
        <v>30</v>
      </c>
      <c r="E467" s="34">
        <v>2</v>
      </c>
      <c r="F467" s="34">
        <v>315.16666666666669</v>
      </c>
      <c r="G467" s="34">
        <v>336.23333333333335</v>
      </c>
      <c r="H467" s="34">
        <v>327.29999999999995</v>
      </c>
    </row>
    <row r="468" spans="1:8" hidden="1" x14ac:dyDescent="0.2">
      <c r="A468" s="39">
        <v>161</v>
      </c>
      <c r="B468" s="34"/>
      <c r="C468" s="34">
        <v>3</v>
      </c>
      <c r="D468" s="34">
        <v>48</v>
      </c>
      <c r="E468" s="34">
        <v>2</v>
      </c>
      <c r="F468" s="34">
        <v>319.54166666666657</v>
      </c>
      <c r="G468" s="34">
        <v>334.58333333333337</v>
      </c>
      <c r="H468" s="34">
        <v>336.68750000000006</v>
      </c>
    </row>
    <row r="469" spans="1:8" hidden="1" x14ac:dyDescent="0.2">
      <c r="A469" s="39">
        <v>125</v>
      </c>
      <c r="B469" s="34"/>
      <c r="C469" s="34">
        <v>3</v>
      </c>
      <c r="D469" s="34">
        <v>49</v>
      </c>
      <c r="E469" s="34">
        <v>2</v>
      </c>
      <c r="F469" s="34">
        <v>313.6122448979591</v>
      </c>
      <c r="G469" s="34">
        <v>330.20408163265307</v>
      </c>
      <c r="H469" s="34">
        <v>335.53061224489784</v>
      </c>
    </row>
    <row r="470" spans="1:8" hidden="1" x14ac:dyDescent="0.2">
      <c r="A470" s="39">
        <v>122</v>
      </c>
      <c r="B470" s="34"/>
      <c r="C470" s="34">
        <v>3</v>
      </c>
      <c r="D470" s="34">
        <v>37</v>
      </c>
      <c r="E470" s="34">
        <v>2</v>
      </c>
      <c r="F470" s="34">
        <v>315.67567567567562</v>
      </c>
      <c r="G470" s="34">
        <v>345.16216216216219</v>
      </c>
      <c r="H470" s="34">
        <v>338.3513513513513</v>
      </c>
    </row>
    <row r="471" spans="1:8" hidden="1" x14ac:dyDescent="0.2">
      <c r="A471" s="39">
        <v>113</v>
      </c>
      <c r="B471" s="34"/>
      <c r="C471" s="34">
        <v>3</v>
      </c>
      <c r="D471" s="34">
        <v>8</v>
      </c>
      <c r="E471" s="34">
        <v>2</v>
      </c>
      <c r="F471" s="34">
        <v>316</v>
      </c>
      <c r="G471" s="34">
        <v>331.375</v>
      </c>
      <c r="H471" s="34">
        <v>302.12499999999994</v>
      </c>
    </row>
    <row r="472" spans="1:8" hidden="1" x14ac:dyDescent="0.2">
      <c r="A472" s="39">
        <v>111</v>
      </c>
      <c r="B472" s="34"/>
      <c r="C472" s="34">
        <v>3</v>
      </c>
      <c r="D472" s="34">
        <v>25</v>
      </c>
      <c r="E472" s="34">
        <v>2</v>
      </c>
      <c r="F472" s="34">
        <v>315.56000000000006</v>
      </c>
      <c r="G472" s="34">
        <v>331.52</v>
      </c>
      <c r="H472" s="34">
        <v>336.52</v>
      </c>
    </row>
    <row r="473" spans="1:8" hidden="1" x14ac:dyDescent="0.2">
      <c r="A473" s="39">
        <v>101</v>
      </c>
      <c r="B473" s="34"/>
      <c r="C473" s="34">
        <v>3</v>
      </c>
      <c r="D473" s="34">
        <v>14</v>
      </c>
      <c r="E473" s="34">
        <v>2</v>
      </c>
      <c r="F473" s="34">
        <v>332.57142857142856</v>
      </c>
      <c r="G473" s="34">
        <v>346</v>
      </c>
      <c r="H473" s="34">
        <v>320.92857142857144</v>
      </c>
    </row>
    <row r="474" spans="1:8" hidden="1" x14ac:dyDescent="0.2">
      <c r="A474" s="39">
        <v>100</v>
      </c>
      <c r="B474" s="34"/>
      <c r="C474" s="34">
        <v>3</v>
      </c>
      <c r="D474" s="34">
        <v>30</v>
      </c>
      <c r="E474" s="34">
        <v>2</v>
      </c>
      <c r="F474" s="34">
        <v>306.49999999999994</v>
      </c>
      <c r="G474" s="34">
        <v>322.09999999999997</v>
      </c>
      <c r="H474" s="34">
        <v>321.86666666666662</v>
      </c>
    </row>
    <row r="475" spans="1:8" hidden="1" x14ac:dyDescent="0.2">
      <c r="A475" s="39">
        <v>92</v>
      </c>
      <c r="B475" s="34"/>
      <c r="C475" s="34">
        <v>3</v>
      </c>
      <c r="D475" s="34">
        <v>37</v>
      </c>
      <c r="E475" s="34">
        <v>2</v>
      </c>
      <c r="F475" s="34">
        <v>319.67567567567562</v>
      </c>
      <c r="G475" s="34">
        <v>331.89189189189176</v>
      </c>
      <c r="H475" s="34">
        <v>321.94594594594594</v>
      </c>
    </row>
    <row r="476" spans="1:8" hidden="1" x14ac:dyDescent="0.2">
      <c r="A476" s="39">
        <v>91</v>
      </c>
      <c r="B476" s="34"/>
      <c r="C476" s="34">
        <v>3</v>
      </c>
      <c r="D476" s="34">
        <v>45</v>
      </c>
      <c r="E476" s="34">
        <v>2</v>
      </c>
      <c r="F476" s="34">
        <v>313.68888888888875</v>
      </c>
      <c r="G476" s="34">
        <v>330.75555555555565</v>
      </c>
      <c r="H476" s="34">
        <v>326.73333333333329</v>
      </c>
    </row>
    <row r="477" spans="1:8" hidden="1" x14ac:dyDescent="0.2">
      <c r="A477" s="39">
        <v>81</v>
      </c>
      <c r="B477" s="34"/>
      <c r="C477" s="34">
        <v>3</v>
      </c>
      <c r="D477" s="34">
        <v>21</v>
      </c>
      <c r="E477" s="34">
        <v>2</v>
      </c>
      <c r="F477" s="34">
        <v>289.19047619047615</v>
      </c>
      <c r="G477" s="34">
        <v>341.71428571428567</v>
      </c>
      <c r="H477" s="34">
        <v>335.04761904761909</v>
      </c>
    </row>
    <row r="478" spans="1:8" hidden="1" x14ac:dyDescent="0.2">
      <c r="A478" s="39">
        <v>73</v>
      </c>
      <c r="B478" s="34"/>
      <c r="C478" s="34">
        <v>3</v>
      </c>
      <c r="D478" s="34">
        <v>66</v>
      </c>
      <c r="E478" s="34">
        <v>2</v>
      </c>
      <c r="F478" s="34">
        <v>309.19696969696963</v>
      </c>
      <c r="G478" s="34">
        <v>323.56060606060618</v>
      </c>
      <c r="H478" s="34">
        <v>326.06060606060612</v>
      </c>
    </row>
    <row r="479" spans="1:8" hidden="1" x14ac:dyDescent="0.2">
      <c r="A479" s="22">
        <v>72</v>
      </c>
      <c r="B479" s="2"/>
      <c r="C479" s="2">
        <v>3</v>
      </c>
      <c r="D479" s="35">
        <v>19</v>
      </c>
      <c r="E479" s="34">
        <v>2</v>
      </c>
      <c r="F479" s="36">
        <v>324.47368421052624</v>
      </c>
      <c r="G479" s="36">
        <v>334.57894736842104</v>
      </c>
      <c r="H479" s="36">
        <v>349.42105263157902</v>
      </c>
    </row>
    <row r="480" spans="1:8" x14ac:dyDescent="0.2">
      <c r="A480" s="22">
        <v>71</v>
      </c>
      <c r="B480" s="2"/>
      <c r="C480" s="2">
        <v>3</v>
      </c>
      <c r="D480" s="35">
        <v>42</v>
      </c>
      <c r="E480" s="34">
        <v>2</v>
      </c>
      <c r="F480" s="42">
        <v>321.83333333333337</v>
      </c>
      <c r="G480" s="42">
        <v>318.92857142857144</v>
      </c>
      <c r="H480" s="42">
        <v>329.35714285714283</v>
      </c>
    </row>
    <row r="481" spans="1:8" hidden="1" x14ac:dyDescent="0.2">
      <c r="A481" s="22">
        <v>41</v>
      </c>
      <c r="B481" s="2"/>
      <c r="C481" s="2">
        <v>3</v>
      </c>
      <c r="D481" s="37">
        <v>18</v>
      </c>
      <c r="E481" s="14">
        <v>2</v>
      </c>
      <c r="F481" s="38">
        <v>323.61111111111109</v>
      </c>
      <c r="G481" s="38">
        <v>348.16666666666657</v>
      </c>
      <c r="H481" s="38">
        <v>345.94444444444446</v>
      </c>
    </row>
    <row r="482" spans="1:8" hidden="1" x14ac:dyDescent="0.2">
      <c r="A482" s="22">
        <v>3261</v>
      </c>
      <c r="B482" s="2"/>
      <c r="C482" s="2">
        <v>3</v>
      </c>
      <c r="D482" s="37">
        <v>48</v>
      </c>
      <c r="E482" s="53">
        <v>2</v>
      </c>
      <c r="F482" s="38">
        <v>316.27083333333337</v>
      </c>
      <c r="G482" s="38">
        <v>325.81249999999994</v>
      </c>
      <c r="H482" s="38">
        <v>326.49999999999994</v>
      </c>
    </row>
    <row r="483" spans="1:8" hidden="1" x14ac:dyDescent="0.2">
      <c r="A483" s="22">
        <v>3281</v>
      </c>
      <c r="B483" s="2"/>
      <c r="C483" s="2">
        <v>3</v>
      </c>
      <c r="D483" s="37">
        <v>31</v>
      </c>
      <c r="E483" s="53">
        <v>2</v>
      </c>
      <c r="F483" s="38">
        <v>311.77419354838707</v>
      </c>
      <c r="G483" s="38">
        <v>328.0322580645161</v>
      </c>
      <c r="H483" s="38">
        <v>310.35483870967738</v>
      </c>
    </row>
    <row r="484" spans="1:8" hidden="1" x14ac:dyDescent="0.2">
      <c r="A484" s="22">
        <v>3301</v>
      </c>
      <c r="B484" s="2"/>
      <c r="C484" s="2">
        <v>3</v>
      </c>
      <c r="D484" s="37">
        <v>25</v>
      </c>
      <c r="E484" s="53">
        <v>2</v>
      </c>
      <c r="F484" s="38">
        <v>304.16000000000008</v>
      </c>
      <c r="G484" s="38">
        <v>335.47999999999996</v>
      </c>
      <c r="H484" s="38">
        <v>337.52</v>
      </c>
    </row>
    <row r="485" spans="1:8" hidden="1" x14ac:dyDescent="0.2">
      <c r="A485" s="22">
        <v>3341</v>
      </c>
      <c r="B485" s="2"/>
      <c r="C485" s="2">
        <v>3</v>
      </c>
      <c r="D485" s="37">
        <v>29</v>
      </c>
      <c r="E485" s="53">
        <v>2</v>
      </c>
      <c r="F485" s="38">
        <v>304.65517241379314</v>
      </c>
      <c r="G485" s="38">
        <v>345.93103448275861</v>
      </c>
      <c r="H485" s="38">
        <v>338.37931034482773</v>
      </c>
    </row>
    <row r="486" spans="1:8" hidden="1" x14ac:dyDescent="0.2">
      <c r="A486" s="22">
        <v>3381</v>
      </c>
      <c r="B486" s="2"/>
      <c r="C486" s="2">
        <v>3</v>
      </c>
      <c r="D486" s="37">
        <v>31</v>
      </c>
      <c r="E486" s="53">
        <v>2</v>
      </c>
      <c r="F486" s="38">
        <v>309.96774193548396</v>
      </c>
      <c r="G486" s="38">
        <v>327.09677419354847</v>
      </c>
      <c r="H486" s="38">
        <v>340.9032258064517</v>
      </c>
    </row>
    <row r="487" spans="1:8" hidden="1" x14ac:dyDescent="0.2">
      <c r="A487" s="22">
        <v>3421</v>
      </c>
      <c r="B487" s="2"/>
      <c r="C487" s="2">
        <v>3</v>
      </c>
      <c r="D487" s="37">
        <v>31</v>
      </c>
      <c r="E487" s="53">
        <v>2</v>
      </c>
      <c r="F487" s="38">
        <v>319.35483870967744</v>
      </c>
      <c r="G487" s="38">
        <v>338.41935483870975</v>
      </c>
      <c r="H487" s="38">
        <v>335.12903225806446</v>
      </c>
    </row>
    <row r="488" spans="1:8" hidden="1" x14ac:dyDescent="0.2">
      <c r="A488" s="22">
        <v>3431</v>
      </c>
      <c r="B488" s="2"/>
      <c r="C488" s="2">
        <v>3</v>
      </c>
      <c r="D488" s="37">
        <v>31</v>
      </c>
      <c r="E488" s="53">
        <v>2</v>
      </c>
      <c r="F488" s="38">
        <v>316.61290322580641</v>
      </c>
      <c r="G488" s="38">
        <v>330.64516129032262</v>
      </c>
      <c r="H488" s="38">
        <v>331.09677419354847</v>
      </c>
    </row>
    <row r="489" spans="1:8" hidden="1" x14ac:dyDescent="0.2">
      <c r="A489" s="22">
        <v>3501</v>
      </c>
      <c r="B489" s="2"/>
      <c r="C489" s="2">
        <v>3</v>
      </c>
      <c r="D489" s="37">
        <v>27</v>
      </c>
      <c r="E489" s="53">
        <v>2</v>
      </c>
      <c r="F489" s="38">
        <v>311.00000000000006</v>
      </c>
      <c r="G489" s="38">
        <v>324.77777777777777</v>
      </c>
      <c r="H489" s="38">
        <v>328.88888888888886</v>
      </c>
    </row>
    <row r="490" spans="1:8" hidden="1" x14ac:dyDescent="0.2">
      <c r="A490" s="22">
        <v>3541</v>
      </c>
      <c r="B490" s="2"/>
      <c r="C490" s="2">
        <v>3</v>
      </c>
      <c r="D490" s="37">
        <v>21</v>
      </c>
      <c r="E490" s="53">
        <v>2</v>
      </c>
      <c r="F490" s="38">
        <v>329.7619047619047</v>
      </c>
      <c r="G490" s="38">
        <v>348.4285714285715</v>
      </c>
      <c r="H490" s="38">
        <v>327.38095238095229</v>
      </c>
    </row>
    <row r="491" spans="1:8" hidden="1" x14ac:dyDescent="0.2">
      <c r="A491" s="22">
        <v>3581</v>
      </c>
      <c r="B491" s="2"/>
      <c r="C491" s="2">
        <v>3</v>
      </c>
      <c r="D491" s="54">
        <v>2</v>
      </c>
      <c r="E491" s="53">
        <v>2</v>
      </c>
      <c r="F491" s="38">
        <v>312.0625</v>
      </c>
      <c r="G491" s="38">
        <v>333.56250000000006</v>
      </c>
      <c r="H491" s="38">
        <v>307.6875</v>
      </c>
    </row>
    <row r="492" spans="1:8" hidden="1" x14ac:dyDescent="0.2">
      <c r="A492" s="22">
        <v>3600</v>
      </c>
      <c r="B492" s="2"/>
      <c r="C492" s="2">
        <v>3</v>
      </c>
      <c r="D492" s="37">
        <v>34</v>
      </c>
      <c r="E492" s="53">
        <v>2</v>
      </c>
      <c r="F492" s="38">
        <v>310.26470588235287</v>
      </c>
      <c r="G492" s="38">
        <v>319.88235294117652</v>
      </c>
      <c r="H492" s="38">
        <v>328.5</v>
      </c>
    </row>
    <row r="493" spans="1:8" hidden="1" x14ac:dyDescent="0.2">
      <c r="A493" s="22">
        <v>3610</v>
      </c>
      <c r="B493" s="2"/>
      <c r="C493" s="2">
        <v>3</v>
      </c>
      <c r="D493" s="37">
        <v>41</v>
      </c>
      <c r="E493" s="53">
        <v>2</v>
      </c>
      <c r="F493" s="38">
        <v>306.39024390243901</v>
      </c>
      <c r="G493" s="38">
        <v>326.73170731707324</v>
      </c>
      <c r="H493" s="38">
        <v>327.78048780487802</v>
      </c>
    </row>
    <row r="494" spans="1:8" hidden="1" x14ac:dyDescent="0.2">
      <c r="A494" s="22">
        <v>3621</v>
      </c>
      <c r="B494" s="2"/>
      <c r="C494" s="2">
        <v>3</v>
      </c>
      <c r="D494" s="37">
        <v>49</v>
      </c>
      <c r="E494" s="53">
        <v>2</v>
      </c>
      <c r="F494" s="38">
        <v>308.87755102040819</v>
      </c>
      <c r="G494" s="38">
        <v>329.83673469387747</v>
      </c>
      <c r="H494" s="38">
        <v>338.9387755102041</v>
      </c>
    </row>
    <row r="495" spans="1:8" hidden="1" x14ac:dyDescent="0.2">
      <c r="A495" s="22">
        <v>3661</v>
      </c>
      <c r="B495" s="2"/>
      <c r="C495" s="2">
        <v>3</v>
      </c>
      <c r="D495" s="37">
        <v>26</v>
      </c>
      <c r="E495" s="53">
        <v>2</v>
      </c>
      <c r="F495" s="38">
        <v>311.26923076923072</v>
      </c>
      <c r="G495" s="38">
        <v>324.46153846153845</v>
      </c>
      <c r="H495" s="38">
        <v>308.11538461538453</v>
      </c>
    </row>
    <row r="496" spans="1:8" hidden="1" x14ac:dyDescent="0.2">
      <c r="A496" s="22">
        <v>3701</v>
      </c>
      <c r="B496" s="2"/>
      <c r="C496" s="2">
        <v>3</v>
      </c>
      <c r="D496" s="37">
        <v>41</v>
      </c>
      <c r="E496" s="53">
        <v>2</v>
      </c>
      <c r="F496" s="38">
        <v>318.97560975609747</v>
      </c>
      <c r="G496" s="38">
        <v>337.4146341463416</v>
      </c>
      <c r="H496" s="38">
        <v>338.41463414634137</v>
      </c>
    </row>
    <row r="497" spans="1:8" hidden="1" x14ac:dyDescent="0.2">
      <c r="A497" s="22">
        <v>3741</v>
      </c>
      <c r="B497" s="2"/>
      <c r="C497" s="2">
        <v>3</v>
      </c>
      <c r="D497" s="37">
        <v>28</v>
      </c>
      <c r="E497" s="53">
        <v>2</v>
      </c>
      <c r="F497" s="38">
        <v>326.25000000000006</v>
      </c>
      <c r="G497" s="38">
        <v>326.5</v>
      </c>
      <c r="H497" s="38">
        <v>331.10714285714289</v>
      </c>
    </row>
    <row r="498" spans="1:8" hidden="1" x14ac:dyDescent="0.2">
      <c r="A498" s="22">
        <v>3781</v>
      </c>
      <c r="B498" s="2"/>
      <c r="C498" s="2">
        <v>3</v>
      </c>
      <c r="D498" s="37">
        <v>19</v>
      </c>
      <c r="E498" s="53">
        <v>2</v>
      </c>
      <c r="F498" s="38">
        <v>319.10526315789474</v>
      </c>
      <c r="G498" s="38">
        <v>337.57894736842104</v>
      </c>
      <c r="H498" s="38">
        <v>321.47368421052636</v>
      </c>
    </row>
    <row r="499" spans="1:8" hidden="1" x14ac:dyDescent="0.2">
      <c r="A499" s="22">
        <v>3821</v>
      </c>
      <c r="B499" s="2"/>
      <c r="C499" s="2">
        <v>3</v>
      </c>
      <c r="D499" s="37">
        <v>13</v>
      </c>
      <c r="E499" s="53">
        <v>2</v>
      </c>
      <c r="F499" s="38">
        <v>294.46153846153845</v>
      </c>
      <c r="G499" s="38">
        <v>327.69230769230768</v>
      </c>
      <c r="H499" s="38">
        <v>340.23076923076917</v>
      </c>
    </row>
    <row r="500" spans="1:8" hidden="1" x14ac:dyDescent="0.2">
      <c r="A500" s="22">
        <v>3861</v>
      </c>
      <c r="B500" s="2"/>
      <c r="C500" s="2">
        <v>3</v>
      </c>
      <c r="D500" s="37">
        <v>9</v>
      </c>
      <c r="E500" s="53">
        <v>2</v>
      </c>
      <c r="F500" s="38">
        <v>313.88888888888891</v>
      </c>
      <c r="G500" s="38">
        <v>317.11111111111109</v>
      </c>
      <c r="H500" s="38">
        <v>309.22222222222223</v>
      </c>
    </row>
    <row r="501" spans="1:8" hidden="1" x14ac:dyDescent="0.2">
      <c r="A501" s="39">
        <v>3901</v>
      </c>
      <c r="B501" s="14"/>
      <c r="C501" s="14">
        <v>3</v>
      </c>
      <c r="D501" s="14">
        <v>35</v>
      </c>
      <c r="E501" s="14">
        <v>2</v>
      </c>
      <c r="F501" s="14">
        <v>311.45714285714286</v>
      </c>
      <c r="G501" s="14">
        <v>325.48571428571432</v>
      </c>
      <c r="H501" s="14">
        <v>353.17142857142858</v>
      </c>
    </row>
    <row r="502" spans="1:8" hidden="1" x14ac:dyDescent="0.2">
      <c r="A502" s="39">
        <v>3941</v>
      </c>
      <c r="B502" s="14"/>
      <c r="C502" s="14">
        <v>3</v>
      </c>
      <c r="D502" s="14">
        <v>35</v>
      </c>
      <c r="E502" s="14">
        <v>2</v>
      </c>
      <c r="F502" s="14">
        <v>304.82857142857148</v>
      </c>
      <c r="G502" s="14">
        <v>329.6571428571429</v>
      </c>
      <c r="H502" s="14">
        <v>323.02857142857141</v>
      </c>
    </row>
    <row r="503" spans="1:8" hidden="1" x14ac:dyDescent="0.2">
      <c r="A503" s="39">
        <v>3981</v>
      </c>
      <c r="B503" s="14"/>
      <c r="C503" s="14">
        <v>3</v>
      </c>
      <c r="D503" s="14">
        <v>35</v>
      </c>
      <c r="E503" s="14">
        <v>2</v>
      </c>
      <c r="F503" s="14">
        <v>304.82857142857148</v>
      </c>
      <c r="G503" s="14">
        <v>329.6571428571429</v>
      </c>
      <c r="H503" s="14">
        <v>323.02857142857141</v>
      </c>
    </row>
    <row r="504" spans="1:8" hidden="1" x14ac:dyDescent="0.2">
      <c r="A504" s="39">
        <v>4000</v>
      </c>
      <c r="B504" s="14"/>
      <c r="C504" s="14">
        <v>3</v>
      </c>
      <c r="D504" s="14">
        <v>6</v>
      </c>
      <c r="E504" s="14">
        <v>2</v>
      </c>
      <c r="F504" s="14">
        <v>328.16666666666669</v>
      </c>
      <c r="G504" s="14">
        <v>328.5</v>
      </c>
      <c r="H504" s="14">
        <v>342.16666666666663</v>
      </c>
    </row>
    <row r="505" spans="1:8" hidden="1" x14ac:dyDescent="0.2">
      <c r="A505" s="39">
        <v>4001</v>
      </c>
      <c r="B505" s="14"/>
      <c r="C505" s="14">
        <v>3</v>
      </c>
      <c r="D505" s="14">
        <v>14</v>
      </c>
      <c r="E505" s="14">
        <v>2</v>
      </c>
      <c r="F505" s="14">
        <v>308.14285714285711</v>
      </c>
      <c r="G505" s="14">
        <v>328.42857142857144</v>
      </c>
      <c r="H505" s="14">
        <v>328.35714285714289</v>
      </c>
    </row>
    <row r="506" spans="1:8" hidden="1" x14ac:dyDescent="0.2">
      <c r="A506" s="39">
        <v>5101</v>
      </c>
      <c r="B506" s="14"/>
      <c r="C506" s="14">
        <v>3</v>
      </c>
      <c r="D506" s="14">
        <v>32</v>
      </c>
      <c r="E506" s="14">
        <v>2</v>
      </c>
      <c r="F506" s="14">
        <v>328.37500000000006</v>
      </c>
      <c r="G506" s="14">
        <v>337.68750000000006</v>
      </c>
      <c r="H506" s="14">
        <v>348.62500000000006</v>
      </c>
    </row>
    <row r="507" spans="1:8" hidden="1" x14ac:dyDescent="0.2">
      <c r="A507" s="39">
        <v>5131</v>
      </c>
      <c r="B507" s="14"/>
      <c r="C507" s="14">
        <v>3</v>
      </c>
      <c r="D507" s="14">
        <v>10</v>
      </c>
      <c r="E507" s="14">
        <v>2</v>
      </c>
      <c r="F507" s="14">
        <v>334.8</v>
      </c>
      <c r="G507" s="14">
        <v>351.70000000000005</v>
      </c>
      <c r="H507" s="14">
        <v>354.79999999999995</v>
      </c>
    </row>
    <row r="508" spans="1:8" hidden="1" x14ac:dyDescent="0.2">
      <c r="A508" s="39">
        <v>5141</v>
      </c>
      <c r="B508" s="14"/>
      <c r="C508" s="14">
        <v>3</v>
      </c>
      <c r="D508" s="14">
        <v>27</v>
      </c>
      <c r="E508" s="14">
        <v>2</v>
      </c>
      <c r="F508" s="14">
        <v>309.92592592592592</v>
      </c>
      <c r="G508" s="14">
        <v>325.55555555555554</v>
      </c>
      <c r="H508" s="14">
        <v>322.81481481481489</v>
      </c>
    </row>
    <row r="509" spans="1:8" hidden="1" x14ac:dyDescent="0.2">
      <c r="A509" s="39">
        <v>5201</v>
      </c>
      <c r="B509" s="14"/>
      <c r="C509" s="14">
        <v>3</v>
      </c>
      <c r="D509" s="14">
        <v>69</v>
      </c>
      <c r="E509" s="14">
        <v>2</v>
      </c>
      <c r="F509" s="14">
        <v>310.86956521739137</v>
      </c>
      <c r="G509" s="14">
        <v>314.92753623188429</v>
      </c>
      <c r="H509" s="14">
        <v>316.98550724637676</v>
      </c>
    </row>
    <row r="510" spans="1:8" hidden="1" x14ac:dyDescent="0.2">
      <c r="A510" s="39">
        <v>5241</v>
      </c>
      <c r="B510" s="14"/>
      <c r="C510" s="14">
        <v>3</v>
      </c>
      <c r="D510" s="14">
        <v>26</v>
      </c>
      <c r="E510" s="14">
        <v>2</v>
      </c>
      <c r="F510" s="14">
        <v>317.03846153846155</v>
      </c>
      <c r="G510" s="14">
        <v>346.76923076923072</v>
      </c>
      <c r="H510" s="14">
        <v>350.61538461538464</v>
      </c>
    </row>
    <row r="511" spans="1:8" hidden="1" x14ac:dyDescent="0.2">
      <c r="A511" s="39">
        <v>5281</v>
      </c>
      <c r="B511" s="14"/>
      <c r="C511" s="14">
        <v>3</v>
      </c>
      <c r="D511" s="14">
        <v>24</v>
      </c>
      <c r="E511" s="14">
        <v>2</v>
      </c>
      <c r="F511" s="14">
        <v>318.37500000000006</v>
      </c>
      <c r="G511" s="14">
        <v>335.95833333333337</v>
      </c>
      <c r="H511" s="14">
        <v>320.70833333333337</v>
      </c>
    </row>
    <row r="512" spans="1:8" hidden="1" x14ac:dyDescent="0.2">
      <c r="A512" s="39">
        <v>5361</v>
      </c>
      <c r="B512" s="14"/>
      <c r="C512" s="14">
        <v>3</v>
      </c>
      <c r="D512" s="14">
        <v>13</v>
      </c>
      <c r="E512" s="14">
        <v>2</v>
      </c>
      <c r="F512" s="14">
        <v>328.76923076923077</v>
      </c>
      <c r="G512" s="14">
        <v>316.84615384615381</v>
      </c>
      <c r="H512" s="14">
        <v>334.07692307692315</v>
      </c>
    </row>
    <row r="513" spans="1:8" hidden="1" x14ac:dyDescent="0.2">
      <c r="A513" s="39">
        <v>5381</v>
      </c>
      <c r="B513" s="14"/>
      <c r="C513" s="14">
        <v>3</v>
      </c>
      <c r="D513" s="14">
        <v>33</v>
      </c>
      <c r="E513" s="14">
        <v>2</v>
      </c>
      <c r="F513" s="14">
        <v>308.57575757575751</v>
      </c>
      <c r="G513" s="14">
        <v>322.5151515151515</v>
      </c>
      <c r="H513" s="14">
        <v>335.75757575757569</v>
      </c>
    </row>
    <row r="514" spans="1:8" hidden="1" x14ac:dyDescent="0.2">
      <c r="A514" s="39">
        <v>5901</v>
      </c>
      <c r="B514" s="14"/>
      <c r="C514" s="14">
        <v>3</v>
      </c>
      <c r="D514" s="14">
        <v>10</v>
      </c>
      <c r="E514" s="14">
        <v>2</v>
      </c>
      <c r="F514" s="14">
        <v>312.3</v>
      </c>
      <c r="G514" s="14">
        <v>335.1</v>
      </c>
      <c r="H514" s="14">
        <v>360.2</v>
      </c>
    </row>
    <row r="515" spans="1:8" hidden="1" x14ac:dyDescent="0.2">
      <c r="A515" s="39">
        <v>2891</v>
      </c>
      <c r="B515" s="53"/>
      <c r="C515" s="53">
        <v>3</v>
      </c>
      <c r="D515" s="53">
        <v>22</v>
      </c>
      <c r="E515" s="53">
        <v>2</v>
      </c>
      <c r="F515" s="53">
        <v>317.22727272727275</v>
      </c>
      <c r="G515" s="53">
        <v>340.27272727272725</v>
      </c>
      <c r="H515" s="53">
        <v>341.59090909090912</v>
      </c>
    </row>
    <row r="516" spans="1:8" hidden="1" x14ac:dyDescent="0.2">
      <c r="A516" s="39">
        <v>9996</v>
      </c>
      <c r="B516" s="55" t="s">
        <v>316</v>
      </c>
      <c r="C516" s="53">
        <v>3</v>
      </c>
      <c r="D516" s="53">
        <v>732</v>
      </c>
      <c r="E516" s="53">
        <v>2</v>
      </c>
      <c r="F516" s="53">
        <v>310</v>
      </c>
      <c r="G516" s="53">
        <v>330</v>
      </c>
      <c r="H516" s="53">
        <v>329</v>
      </c>
    </row>
    <row r="517" spans="1:8" hidden="1" x14ac:dyDescent="0.2">
      <c r="A517" s="39">
        <v>9991</v>
      </c>
      <c r="B517" s="55" t="s">
        <v>317</v>
      </c>
      <c r="C517" s="53">
        <v>3</v>
      </c>
      <c r="D517" s="53">
        <v>1508</v>
      </c>
      <c r="E517" s="53">
        <v>2</v>
      </c>
      <c r="F517" s="53">
        <v>304</v>
      </c>
      <c r="G517" s="53">
        <v>329</v>
      </c>
      <c r="H517" s="53">
        <v>329</v>
      </c>
    </row>
    <row r="518" spans="1:8" hidden="1" x14ac:dyDescent="0.2">
      <c r="A518" s="39">
        <v>9995</v>
      </c>
      <c r="B518" s="55" t="s">
        <v>319</v>
      </c>
      <c r="C518" s="53">
        <v>3</v>
      </c>
      <c r="D518" s="53">
        <v>1437</v>
      </c>
      <c r="E518" s="53">
        <v>2</v>
      </c>
      <c r="F518" s="53">
        <v>314</v>
      </c>
      <c r="G518" s="53">
        <v>334</v>
      </c>
      <c r="H518" s="53">
        <v>333</v>
      </c>
    </row>
    <row r="519" spans="1:8" hidden="1" x14ac:dyDescent="0.2">
      <c r="A519" s="39">
        <v>9994</v>
      </c>
      <c r="B519" s="55" t="s">
        <v>318</v>
      </c>
      <c r="C519" s="53">
        <v>3</v>
      </c>
      <c r="D519" s="53">
        <v>1408</v>
      </c>
      <c r="E519" s="53">
        <v>2</v>
      </c>
      <c r="F519" s="53">
        <v>313</v>
      </c>
      <c r="G519" s="53">
        <v>329</v>
      </c>
      <c r="H519" s="53">
        <v>333</v>
      </c>
    </row>
    <row r="520" spans="1:8" hidden="1" x14ac:dyDescent="0.2">
      <c r="A520" s="39">
        <v>801</v>
      </c>
      <c r="B520" s="53"/>
      <c r="C520" s="53">
        <v>3</v>
      </c>
      <c r="D520" s="53">
        <v>50</v>
      </c>
      <c r="E520" s="53">
        <v>2</v>
      </c>
      <c r="F520" s="53">
        <v>310.11999999999995</v>
      </c>
      <c r="G520" s="53">
        <v>327.53999999999996</v>
      </c>
      <c r="H520" s="53">
        <v>330.06000000000006</v>
      </c>
    </row>
    <row r="521" spans="1:8" hidden="1" x14ac:dyDescent="0.2">
      <c r="A521" s="39">
        <v>4421</v>
      </c>
      <c r="B521" s="53"/>
      <c r="C521" s="53">
        <v>3</v>
      </c>
      <c r="D521" s="53">
        <v>14</v>
      </c>
      <c r="E521" s="53">
        <v>2</v>
      </c>
      <c r="F521" s="53">
        <v>309.14285714285717</v>
      </c>
      <c r="G521" s="53">
        <v>344.85714285714283</v>
      </c>
      <c r="H521" s="53">
        <v>369.07142857142861</v>
      </c>
    </row>
    <row r="522" spans="1:8" hidden="1" x14ac:dyDescent="0.2">
      <c r="A522" s="39">
        <v>3021</v>
      </c>
      <c r="B522" s="53"/>
      <c r="C522" s="53">
        <v>3</v>
      </c>
      <c r="D522" s="53">
        <v>36</v>
      </c>
      <c r="E522" s="53">
        <v>2</v>
      </c>
      <c r="F522" s="53">
        <v>312.08333333333337</v>
      </c>
      <c r="G522" s="53">
        <v>315.38888888888891</v>
      </c>
      <c r="H522" s="53">
        <v>344.41666666666669</v>
      </c>
    </row>
    <row r="523" spans="1:8" hidden="1" x14ac:dyDescent="0.2">
      <c r="A523" s="39">
        <v>5091</v>
      </c>
      <c r="B523" s="53"/>
      <c r="C523" s="53">
        <v>3</v>
      </c>
      <c r="D523" s="53">
        <v>10</v>
      </c>
      <c r="E523" s="53">
        <v>2</v>
      </c>
      <c r="F523" s="53">
        <v>312.3</v>
      </c>
      <c r="G523" s="53">
        <v>335.1</v>
      </c>
      <c r="H523" s="53">
        <v>360.2</v>
      </c>
    </row>
    <row r="524" spans="1:8" hidden="1" x14ac:dyDescent="0.2">
      <c r="A524" s="39">
        <v>5121</v>
      </c>
      <c r="B524" s="53"/>
      <c r="C524" s="53">
        <v>3</v>
      </c>
      <c r="D524" s="53">
        <v>10</v>
      </c>
      <c r="E524" s="53">
        <v>2</v>
      </c>
      <c r="F524" s="53">
        <v>308.3</v>
      </c>
      <c r="G524" s="53">
        <v>340.4</v>
      </c>
      <c r="H524" s="53">
        <v>348.5</v>
      </c>
    </row>
    <row r="525" spans="1:8" hidden="1" x14ac:dyDescent="0.2">
      <c r="A525" s="39">
        <v>5321</v>
      </c>
      <c r="B525" s="53"/>
      <c r="C525" s="53">
        <v>3</v>
      </c>
      <c r="D525" s="53">
        <v>47</v>
      </c>
      <c r="E525" s="53">
        <v>2</v>
      </c>
      <c r="F525" s="53">
        <v>317.72340425531911</v>
      </c>
      <c r="G525" s="53">
        <v>333.31914893617028</v>
      </c>
      <c r="H525" s="53">
        <v>330.61702127659578</v>
      </c>
    </row>
    <row r="526" spans="1:8" hidden="1" x14ac:dyDescent="0.2">
      <c r="A526" s="39">
        <v>5971</v>
      </c>
      <c r="B526" s="53"/>
      <c r="C526" s="53">
        <v>3</v>
      </c>
      <c r="D526" s="53">
        <v>19</v>
      </c>
      <c r="E526" s="53">
        <v>2</v>
      </c>
      <c r="F526" s="53">
        <v>323</v>
      </c>
      <c r="G526" s="53">
        <v>312.4736842105263</v>
      </c>
      <c r="H526" s="53">
        <v>343.31578947368422</v>
      </c>
    </row>
    <row r="527" spans="1:8" hidden="1" x14ac:dyDescent="0.2">
      <c r="A527" s="39">
        <v>121</v>
      </c>
      <c r="B527" s="53"/>
      <c r="C527" s="53">
        <v>3</v>
      </c>
      <c r="D527" s="53">
        <v>35</v>
      </c>
      <c r="E527" s="53">
        <v>2</v>
      </c>
      <c r="F527" s="53">
        <v>302.02857142857141</v>
      </c>
      <c r="G527" s="53">
        <v>333.37142857142857</v>
      </c>
      <c r="H527" s="53">
        <v>328.79999999999995</v>
      </c>
    </row>
    <row r="528" spans="1:8" hidden="1" x14ac:dyDescent="0.2">
      <c r="A528" s="39">
        <v>201</v>
      </c>
      <c r="B528" s="53"/>
      <c r="C528" s="53">
        <v>3</v>
      </c>
      <c r="D528" s="53">
        <v>9</v>
      </c>
      <c r="E528" s="53">
        <v>2</v>
      </c>
      <c r="F528" s="53">
        <v>321.33333333333331</v>
      </c>
      <c r="G528" s="53">
        <v>322.11111111111109</v>
      </c>
      <c r="H528" s="53">
        <v>363.55555555555554</v>
      </c>
    </row>
    <row r="529" spans="1:8" hidden="1" x14ac:dyDescent="0.2">
      <c r="A529" s="39">
        <v>361</v>
      </c>
      <c r="B529" s="53"/>
      <c r="C529" s="53">
        <v>3</v>
      </c>
      <c r="D529" s="53">
        <v>20</v>
      </c>
      <c r="E529" s="53">
        <v>2</v>
      </c>
      <c r="F529" s="53">
        <v>304.24999999999994</v>
      </c>
      <c r="G529" s="53">
        <v>344.05</v>
      </c>
      <c r="H529" s="53">
        <v>328.65</v>
      </c>
    </row>
    <row r="530" spans="1:8" hidden="1" x14ac:dyDescent="0.2">
      <c r="A530" s="39"/>
      <c r="B530" s="53"/>
      <c r="C530" s="53"/>
      <c r="D530" s="53"/>
      <c r="E530" s="53">
        <v>2</v>
      </c>
      <c r="F530" s="53"/>
      <c r="G530" s="53"/>
      <c r="H530" s="53"/>
    </row>
    <row r="531" spans="1:8" hidden="1" x14ac:dyDescent="0.2">
      <c r="A531" s="39"/>
      <c r="B531" s="34"/>
      <c r="C531" s="34"/>
      <c r="D531" s="34"/>
      <c r="E531" s="53">
        <v>2</v>
      </c>
      <c r="F531" s="34"/>
      <c r="G531" s="34"/>
      <c r="H531" s="34"/>
    </row>
    <row r="532" spans="1:8" hidden="1" x14ac:dyDescent="0.2">
      <c r="A532" s="39"/>
      <c r="B532" s="14"/>
      <c r="C532" s="14"/>
      <c r="D532" s="14"/>
      <c r="E532" s="53">
        <v>2</v>
      </c>
      <c r="F532" s="14"/>
      <c r="G532" s="14"/>
      <c r="H532" s="14"/>
    </row>
    <row r="533" spans="1:8" hidden="1" x14ac:dyDescent="0.2">
      <c r="A533" s="39">
        <v>9999</v>
      </c>
      <c r="B533" s="55" t="s">
        <v>91</v>
      </c>
      <c r="C533" s="34">
        <v>3</v>
      </c>
      <c r="D533" s="34">
        <v>5692</v>
      </c>
      <c r="E533" s="34">
        <v>3</v>
      </c>
      <c r="F533" s="2">
        <v>337</v>
      </c>
      <c r="G533" s="2">
        <v>357</v>
      </c>
      <c r="H533" s="2">
        <v>363</v>
      </c>
    </row>
    <row r="534" spans="1:8" s="43" customFormat="1" hidden="1" x14ac:dyDescent="0.2">
      <c r="A534" s="39">
        <v>5991</v>
      </c>
      <c r="B534" s="34"/>
      <c r="C534" s="34">
        <v>3</v>
      </c>
      <c r="D534" s="34">
        <v>27</v>
      </c>
      <c r="E534" s="41">
        <v>3</v>
      </c>
      <c r="F534" s="34">
        <v>330.89</v>
      </c>
      <c r="G534" s="34">
        <v>365.74</v>
      </c>
      <c r="H534" s="34">
        <v>351.81</v>
      </c>
    </row>
    <row r="535" spans="1:8" hidden="1" x14ac:dyDescent="0.2">
      <c r="A535" s="39">
        <v>5981</v>
      </c>
      <c r="B535" s="34"/>
      <c r="C535" s="34">
        <v>3</v>
      </c>
      <c r="D535" s="34">
        <v>20</v>
      </c>
      <c r="E535" s="14">
        <v>3</v>
      </c>
      <c r="F535" s="34">
        <v>329.5</v>
      </c>
      <c r="G535" s="34">
        <v>353.85</v>
      </c>
      <c r="H535" s="34">
        <v>352.1</v>
      </c>
    </row>
    <row r="536" spans="1:8" hidden="1" x14ac:dyDescent="0.2">
      <c r="A536" s="39">
        <v>5961</v>
      </c>
      <c r="B536" s="34"/>
      <c r="C536" s="34">
        <v>3</v>
      </c>
      <c r="D536" s="34">
        <v>34</v>
      </c>
      <c r="E536" s="34">
        <v>3</v>
      </c>
      <c r="F536" s="34">
        <v>327.06</v>
      </c>
      <c r="G536" s="34">
        <v>358.47</v>
      </c>
      <c r="H536" s="34">
        <v>365.62</v>
      </c>
    </row>
    <row r="537" spans="1:8" hidden="1" x14ac:dyDescent="0.2">
      <c r="A537" s="39">
        <v>5951</v>
      </c>
      <c r="B537" s="34"/>
      <c r="C537" s="34">
        <v>3</v>
      </c>
      <c r="D537" s="34">
        <v>25</v>
      </c>
      <c r="E537" s="14">
        <v>3</v>
      </c>
      <c r="F537" s="34">
        <v>340.52</v>
      </c>
      <c r="G537" s="34">
        <v>361.44</v>
      </c>
      <c r="H537" s="34">
        <v>365.24</v>
      </c>
    </row>
    <row r="538" spans="1:8" hidden="1" x14ac:dyDescent="0.2">
      <c r="A538" s="39">
        <v>5931</v>
      </c>
      <c r="B538" s="34"/>
      <c r="C538" s="34">
        <v>3</v>
      </c>
      <c r="D538" s="34">
        <v>4</v>
      </c>
      <c r="E538" s="14">
        <v>3</v>
      </c>
      <c r="F538" s="34">
        <v>318.25</v>
      </c>
      <c r="G538" s="34">
        <v>329</v>
      </c>
      <c r="H538" s="34">
        <v>368</v>
      </c>
    </row>
    <row r="539" spans="1:8" hidden="1" x14ac:dyDescent="0.2">
      <c r="A539" s="39">
        <v>5901</v>
      </c>
      <c r="B539" s="14"/>
      <c r="C539" s="14">
        <v>3</v>
      </c>
      <c r="D539" s="14">
        <v>5</v>
      </c>
      <c r="E539" s="14">
        <v>3</v>
      </c>
      <c r="F539" s="14">
        <v>329</v>
      </c>
      <c r="G539" s="14">
        <v>352.4</v>
      </c>
      <c r="H539" s="14">
        <v>347</v>
      </c>
    </row>
    <row r="540" spans="1:8" hidden="1" x14ac:dyDescent="0.2">
      <c r="A540" s="39">
        <v>5871</v>
      </c>
      <c r="B540" s="14"/>
      <c r="C540" s="14">
        <v>3</v>
      </c>
      <c r="D540" s="14">
        <v>2</v>
      </c>
      <c r="E540" s="14">
        <v>3</v>
      </c>
      <c r="F540" s="14">
        <v>323</v>
      </c>
      <c r="G540" s="14">
        <v>357</v>
      </c>
      <c r="H540" s="14">
        <v>366.5</v>
      </c>
    </row>
    <row r="541" spans="1:8" hidden="1" x14ac:dyDescent="0.2">
      <c r="A541" s="39">
        <v>5861</v>
      </c>
      <c r="B541" s="14"/>
      <c r="C541" s="14">
        <v>3</v>
      </c>
      <c r="D541" s="14">
        <v>11</v>
      </c>
      <c r="E541" s="14">
        <v>3</v>
      </c>
      <c r="F541" s="14">
        <v>314.82</v>
      </c>
      <c r="G541" s="14">
        <v>368.91</v>
      </c>
      <c r="H541" s="14">
        <v>393.82</v>
      </c>
    </row>
    <row r="542" spans="1:8" hidden="1" x14ac:dyDescent="0.2">
      <c r="A542" s="39">
        <v>5831</v>
      </c>
      <c r="B542" s="14"/>
      <c r="C542" s="14">
        <v>3</v>
      </c>
      <c r="D542" s="14">
        <v>5</v>
      </c>
      <c r="E542" s="14">
        <v>3</v>
      </c>
      <c r="F542" s="14">
        <v>346</v>
      </c>
      <c r="G542" s="14">
        <v>388.2</v>
      </c>
      <c r="H542" s="14">
        <v>387.4</v>
      </c>
    </row>
    <row r="543" spans="1:8" hidden="1" x14ac:dyDescent="0.2">
      <c r="A543" s="39">
        <v>5791</v>
      </c>
      <c r="B543" s="14"/>
      <c r="C543" s="14">
        <v>3</v>
      </c>
      <c r="D543" s="14">
        <v>22</v>
      </c>
      <c r="E543" s="14">
        <v>3</v>
      </c>
      <c r="F543" s="14">
        <v>329.41</v>
      </c>
      <c r="G543" s="14">
        <v>337.32</v>
      </c>
      <c r="H543" s="14">
        <v>364.95</v>
      </c>
    </row>
    <row r="544" spans="1:8" hidden="1" x14ac:dyDescent="0.2">
      <c r="A544" s="39">
        <v>5711</v>
      </c>
      <c r="B544" s="14"/>
      <c r="C544" s="14">
        <v>3</v>
      </c>
      <c r="D544" s="14">
        <v>44</v>
      </c>
      <c r="E544" s="14">
        <v>3</v>
      </c>
      <c r="F544" s="14">
        <v>333.07</v>
      </c>
      <c r="G544" s="14">
        <v>362.48</v>
      </c>
      <c r="H544" s="14">
        <v>356.27</v>
      </c>
    </row>
    <row r="545" spans="1:8" hidden="1" x14ac:dyDescent="0.2">
      <c r="A545" s="39">
        <v>5671</v>
      </c>
      <c r="B545" s="14"/>
      <c r="C545" s="14">
        <v>3</v>
      </c>
      <c r="D545" s="14">
        <v>33</v>
      </c>
      <c r="E545" s="14">
        <v>3</v>
      </c>
      <c r="F545" s="14">
        <v>350.94</v>
      </c>
      <c r="G545" s="14">
        <v>378.91</v>
      </c>
      <c r="H545" s="14">
        <v>370.12</v>
      </c>
    </row>
    <row r="546" spans="1:8" hidden="1" x14ac:dyDescent="0.2">
      <c r="A546" s="39">
        <v>5641</v>
      </c>
      <c r="B546" s="14"/>
      <c r="C546" s="14">
        <v>3</v>
      </c>
      <c r="D546" s="14">
        <v>14</v>
      </c>
      <c r="E546" s="14">
        <v>3</v>
      </c>
      <c r="F546" s="14">
        <v>342.79</v>
      </c>
      <c r="G546" s="14">
        <v>341.71</v>
      </c>
      <c r="H546" s="14">
        <v>346.36</v>
      </c>
    </row>
    <row r="547" spans="1:8" hidden="1" x14ac:dyDescent="0.2">
      <c r="A547" s="39">
        <v>5601</v>
      </c>
      <c r="B547" s="14"/>
      <c r="C547" s="14">
        <v>3</v>
      </c>
      <c r="D547" s="14">
        <v>25</v>
      </c>
      <c r="E547" s="14">
        <v>3</v>
      </c>
      <c r="F547" s="14">
        <v>339.12</v>
      </c>
      <c r="G547" s="14">
        <v>349.64</v>
      </c>
      <c r="H547" s="14">
        <v>365.48</v>
      </c>
    </row>
    <row r="548" spans="1:8" hidden="1" x14ac:dyDescent="0.2">
      <c r="A548" s="39">
        <v>5561</v>
      </c>
      <c r="B548" s="14"/>
      <c r="C548" s="14">
        <v>3</v>
      </c>
      <c r="D548" s="14">
        <v>14</v>
      </c>
      <c r="E548" s="14">
        <v>3</v>
      </c>
      <c r="F548" s="14">
        <v>337.86</v>
      </c>
      <c r="G548" s="14">
        <v>356.43</v>
      </c>
      <c r="H548" s="14">
        <v>352.71</v>
      </c>
    </row>
    <row r="549" spans="1:8" hidden="1" x14ac:dyDescent="0.2">
      <c r="A549" s="39">
        <v>5521</v>
      </c>
      <c r="B549" s="14"/>
      <c r="C549" s="14">
        <v>3</v>
      </c>
      <c r="D549" s="14">
        <v>12</v>
      </c>
      <c r="E549" s="14">
        <v>3</v>
      </c>
      <c r="F549" s="14">
        <v>349.83</v>
      </c>
      <c r="G549" s="14">
        <v>343.83</v>
      </c>
      <c r="H549" s="14">
        <v>360.83</v>
      </c>
    </row>
    <row r="550" spans="1:8" hidden="1" x14ac:dyDescent="0.2">
      <c r="A550" s="39">
        <v>5481</v>
      </c>
      <c r="B550" s="14"/>
      <c r="C550" s="14">
        <v>3</v>
      </c>
      <c r="D550" s="14">
        <v>27</v>
      </c>
      <c r="E550" s="14">
        <v>3</v>
      </c>
      <c r="F550" s="14">
        <v>356.19</v>
      </c>
      <c r="G550" s="14">
        <v>366.67</v>
      </c>
      <c r="H550" s="14">
        <v>379.96</v>
      </c>
    </row>
    <row r="551" spans="1:8" hidden="1" x14ac:dyDescent="0.2">
      <c r="A551" s="39">
        <v>5441</v>
      </c>
      <c r="B551" s="14"/>
      <c r="C551" s="14">
        <v>3</v>
      </c>
      <c r="D551" s="14">
        <v>25</v>
      </c>
      <c r="E551" s="14">
        <v>3</v>
      </c>
      <c r="F551" s="14">
        <v>336.48</v>
      </c>
      <c r="G551" s="14">
        <v>354.64</v>
      </c>
      <c r="H551" s="14">
        <v>364.24</v>
      </c>
    </row>
    <row r="552" spans="1:8" hidden="1" x14ac:dyDescent="0.2">
      <c r="A552" s="39">
        <v>5431</v>
      </c>
      <c r="B552" s="14"/>
      <c r="C552" s="14">
        <v>3</v>
      </c>
      <c r="D552" s="14">
        <v>27</v>
      </c>
      <c r="E552" s="14">
        <v>3</v>
      </c>
      <c r="F552" s="14">
        <v>331.22</v>
      </c>
      <c r="G552" s="14">
        <v>354.07</v>
      </c>
      <c r="H552" s="14">
        <v>374.3</v>
      </c>
    </row>
    <row r="553" spans="1:8" hidden="1" x14ac:dyDescent="0.2">
      <c r="A553" s="39">
        <v>5421</v>
      </c>
      <c r="B553" s="14"/>
      <c r="C553" s="14">
        <v>3</v>
      </c>
      <c r="D553" s="14">
        <v>21</v>
      </c>
      <c r="E553" s="14">
        <v>3</v>
      </c>
      <c r="F553" s="14">
        <v>332</v>
      </c>
      <c r="G553" s="14">
        <v>360.86</v>
      </c>
      <c r="H553" s="14">
        <v>374.52</v>
      </c>
    </row>
    <row r="554" spans="1:8" hidden="1" x14ac:dyDescent="0.2">
      <c r="A554" s="39">
        <v>5401</v>
      </c>
      <c r="B554" s="14"/>
      <c r="C554" s="14">
        <v>3</v>
      </c>
      <c r="D554" s="14">
        <v>35</v>
      </c>
      <c r="E554" s="14">
        <v>3</v>
      </c>
      <c r="F554" s="14">
        <v>354.63</v>
      </c>
      <c r="G554" s="14">
        <v>353.2</v>
      </c>
      <c r="H554" s="14">
        <v>371.51</v>
      </c>
    </row>
    <row r="555" spans="1:8" hidden="1" x14ac:dyDescent="0.2">
      <c r="A555" s="39">
        <v>5081</v>
      </c>
      <c r="B555" s="14"/>
      <c r="C555" s="14">
        <v>3</v>
      </c>
      <c r="D555" s="14">
        <v>8</v>
      </c>
      <c r="E555" s="14">
        <v>3</v>
      </c>
      <c r="F555" s="14">
        <v>344.13</v>
      </c>
      <c r="G555" s="14">
        <v>358.5</v>
      </c>
      <c r="H555" s="14">
        <v>373.38</v>
      </c>
    </row>
    <row r="556" spans="1:8" hidden="1" x14ac:dyDescent="0.2">
      <c r="A556" s="39">
        <v>5061</v>
      </c>
      <c r="B556" s="14"/>
      <c r="C556" s="14">
        <v>3</v>
      </c>
      <c r="D556" s="14">
        <v>18</v>
      </c>
      <c r="E556" s="14">
        <v>3</v>
      </c>
      <c r="F556" s="14">
        <v>332.5</v>
      </c>
      <c r="G556" s="14">
        <v>355</v>
      </c>
      <c r="H556" s="14">
        <v>348</v>
      </c>
    </row>
    <row r="557" spans="1:8" hidden="1" x14ac:dyDescent="0.2">
      <c r="A557" s="39">
        <v>5051</v>
      </c>
      <c r="B557" s="14"/>
      <c r="C557" s="14">
        <v>3</v>
      </c>
      <c r="D557" s="14">
        <v>50</v>
      </c>
      <c r="E557" s="14">
        <v>3</v>
      </c>
      <c r="F557" s="14">
        <v>344.44</v>
      </c>
      <c r="G557" s="14">
        <v>363.22</v>
      </c>
      <c r="H557" s="14">
        <v>364.42</v>
      </c>
    </row>
    <row r="558" spans="1:8" hidden="1" x14ac:dyDescent="0.2">
      <c r="A558" s="39">
        <v>5049</v>
      </c>
      <c r="B558" s="14"/>
      <c r="C558" s="14">
        <v>3</v>
      </c>
      <c r="D558" s="14">
        <v>15</v>
      </c>
      <c r="E558" s="14">
        <v>3</v>
      </c>
      <c r="F558" s="14">
        <v>346.87</v>
      </c>
      <c r="G558" s="14">
        <v>327.47000000000003</v>
      </c>
      <c r="H558" s="14">
        <v>357.13</v>
      </c>
    </row>
    <row r="559" spans="1:8" hidden="1" x14ac:dyDescent="0.2">
      <c r="A559" s="39">
        <v>5048</v>
      </c>
      <c r="B559" s="14"/>
      <c r="C559" s="14">
        <v>3</v>
      </c>
      <c r="D559" s="14">
        <v>15</v>
      </c>
      <c r="E559" s="14">
        <v>3</v>
      </c>
      <c r="F559" s="14">
        <v>349.27</v>
      </c>
      <c r="G559" s="14">
        <v>357.73</v>
      </c>
      <c r="H559" s="14">
        <v>374.07</v>
      </c>
    </row>
    <row r="560" spans="1:8" hidden="1" x14ac:dyDescent="0.2">
      <c r="A560" s="39">
        <v>5047</v>
      </c>
      <c r="B560" s="14"/>
      <c r="C560" s="14">
        <v>3</v>
      </c>
      <c r="D560" s="14">
        <v>7</v>
      </c>
      <c r="E560" s="14">
        <v>3</v>
      </c>
      <c r="F560" s="14">
        <v>353.29</v>
      </c>
      <c r="G560" s="14">
        <v>362.71</v>
      </c>
      <c r="H560" s="14">
        <v>339.29</v>
      </c>
    </row>
    <row r="561" spans="1:8" hidden="1" x14ac:dyDescent="0.2">
      <c r="A561" s="39">
        <v>5045</v>
      </c>
      <c r="B561" s="14"/>
      <c r="C561" s="14">
        <v>3</v>
      </c>
      <c r="D561" s="14">
        <v>4</v>
      </c>
      <c r="E561" s="14">
        <v>3</v>
      </c>
      <c r="F561" s="14">
        <v>316.25</v>
      </c>
      <c r="G561" s="14">
        <v>343</v>
      </c>
      <c r="H561" s="14">
        <v>368.75</v>
      </c>
    </row>
    <row r="562" spans="1:8" hidden="1" x14ac:dyDescent="0.2">
      <c r="A562" s="39">
        <v>5043</v>
      </c>
      <c r="B562" s="14"/>
      <c r="C562" s="14">
        <v>3</v>
      </c>
      <c r="D562" s="14">
        <v>1</v>
      </c>
      <c r="E562" s="14">
        <v>3</v>
      </c>
      <c r="F562" s="14">
        <v>358</v>
      </c>
      <c r="G562" s="14">
        <v>324</v>
      </c>
      <c r="H562" s="14">
        <v>324</v>
      </c>
    </row>
    <row r="563" spans="1:8" hidden="1" x14ac:dyDescent="0.2">
      <c r="A563" s="39">
        <v>5041</v>
      </c>
      <c r="B563" s="14"/>
      <c r="C563" s="14">
        <v>3</v>
      </c>
      <c r="D563" s="14">
        <v>22</v>
      </c>
      <c r="E563" s="14">
        <v>3</v>
      </c>
      <c r="F563" s="14">
        <v>330.82</v>
      </c>
      <c r="G563" s="14">
        <v>335.14</v>
      </c>
      <c r="H563" s="14">
        <v>345.77</v>
      </c>
    </row>
    <row r="564" spans="1:8" hidden="1" x14ac:dyDescent="0.2">
      <c r="A564" s="39">
        <v>5032</v>
      </c>
      <c r="B564" s="14"/>
      <c r="C564" s="14">
        <v>3</v>
      </c>
      <c r="D564" s="14">
        <v>4</v>
      </c>
      <c r="E564" s="14">
        <v>3</v>
      </c>
      <c r="F564" s="14">
        <v>352.5</v>
      </c>
      <c r="G564" s="14">
        <v>340.5</v>
      </c>
      <c r="H564" s="14">
        <v>390.25</v>
      </c>
    </row>
    <row r="565" spans="1:8" hidden="1" x14ac:dyDescent="0.2">
      <c r="A565" s="39">
        <v>5029</v>
      </c>
      <c r="B565" s="14"/>
      <c r="C565" s="14">
        <v>3</v>
      </c>
      <c r="D565" s="14">
        <v>14</v>
      </c>
      <c r="E565" s="14">
        <v>3</v>
      </c>
      <c r="F565" s="14">
        <v>336.36</v>
      </c>
      <c r="G565" s="14">
        <v>353.29</v>
      </c>
      <c r="H565" s="14">
        <v>352.07</v>
      </c>
    </row>
    <row r="566" spans="1:8" hidden="1" x14ac:dyDescent="0.2">
      <c r="A566" s="39">
        <v>5025</v>
      </c>
      <c r="B566" s="14"/>
      <c r="C566" s="14">
        <v>3</v>
      </c>
      <c r="D566" s="14">
        <v>13</v>
      </c>
      <c r="E566" s="14">
        <v>3</v>
      </c>
      <c r="F566" s="14">
        <v>322.14999999999998</v>
      </c>
      <c r="G566" s="14">
        <v>339.62</v>
      </c>
      <c r="H566" s="14">
        <v>330.46</v>
      </c>
    </row>
    <row r="567" spans="1:8" hidden="1" x14ac:dyDescent="0.2">
      <c r="A567" s="39">
        <v>5022</v>
      </c>
      <c r="B567" s="14"/>
      <c r="C567" s="14">
        <v>3</v>
      </c>
      <c r="D567" s="14">
        <v>4</v>
      </c>
      <c r="E567" s="14">
        <v>3</v>
      </c>
      <c r="F567" s="14">
        <v>345</v>
      </c>
      <c r="G567" s="14">
        <v>372</v>
      </c>
      <c r="H567" s="14">
        <v>335.75</v>
      </c>
    </row>
    <row r="568" spans="1:8" hidden="1" x14ac:dyDescent="0.2">
      <c r="A568" s="39">
        <v>5021</v>
      </c>
      <c r="B568" s="14"/>
      <c r="C568" s="14">
        <v>3</v>
      </c>
      <c r="D568" s="14">
        <v>42</v>
      </c>
      <c r="E568" s="14">
        <v>3</v>
      </c>
      <c r="F568" s="14">
        <v>331.36</v>
      </c>
      <c r="G568" s="14">
        <v>350</v>
      </c>
      <c r="H568" s="14">
        <v>369.74</v>
      </c>
    </row>
    <row r="569" spans="1:8" hidden="1" x14ac:dyDescent="0.2">
      <c r="A569" s="39">
        <v>5008</v>
      </c>
      <c r="B569" s="14"/>
      <c r="C569" s="14">
        <v>3</v>
      </c>
      <c r="D569" s="14">
        <v>4</v>
      </c>
      <c r="E569" s="14">
        <v>3</v>
      </c>
      <c r="F569" s="14">
        <v>335.75</v>
      </c>
      <c r="G569" s="14">
        <v>390.25</v>
      </c>
      <c r="H569" s="14">
        <v>405.25</v>
      </c>
    </row>
    <row r="570" spans="1:8" hidden="1" x14ac:dyDescent="0.2">
      <c r="A570" s="39">
        <v>5007</v>
      </c>
      <c r="B570" s="14"/>
      <c r="C570" s="14">
        <v>3</v>
      </c>
      <c r="D570" s="14">
        <v>6</v>
      </c>
      <c r="E570" s="14">
        <v>3</v>
      </c>
      <c r="F570" s="14">
        <v>335.16666666666669</v>
      </c>
      <c r="G570" s="14">
        <v>363.16666666666669</v>
      </c>
      <c r="H570" s="14">
        <v>372.83333333333337</v>
      </c>
    </row>
    <row r="571" spans="1:8" hidden="1" x14ac:dyDescent="0.2">
      <c r="A571" s="39">
        <v>5005</v>
      </c>
      <c r="B571" s="14"/>
      <c r="C571" s="14">
        <v>3</v>
      </c>
      <c r="D571" s="14">
        <v>33</v>
      </c>
      <c r="E571" s="14">
        <v>3</v>
      </c>
      <c r="F571" s="14">
        <v>337.06060606060601</v>
      </c>
      <c r="G571" s="14">
        <v>351.45454545454544</v>
      </c>
      <c r="H571" s="14">
        <v>358.63636363636368</v>
      </c>
    </row>
    <row r="572" spans="1:8" hidden="1" x14ac:dyDescent="0.2">
      <c r="A572" s="39">
        <v>5001</v>
      </c>
      <c r="B572" s="14"/>
      <c r="C572" s="14">
        <v>3</v>
      </c>
      <c r="D572" s="14">
        <v>36</v>
      </c>
      <c r="E572" s="14">
        <v>3</v>
      </c>
      <c r="F572" s="14">
        <v>328.02777777777783</v>
      </c>
      <c r="G572" s="14">
        <v>349.27777777777777</v>
      </c>
      <c r="H572" s="14">
        <v>354.38888888888891</v>
      </c>
    </row>
    <row r="573" spans="1:8" hidden="1" x14ac:dyDescent="0.2">
      <c r="A573" s="39">
        <v>4961</v>
      </c>
      <c r="B573" s="14"/>
      <c r="C573" s="14">
        <v>3</v>
      </c>
      <c r="D573" s="14">
        <v>6</v>
      </c>
      <c r="E573" s="14">
        <v>3</v>
      </c>
      <c r="F573" s="14">
        <v>294.33333333333331</v>
      </c>
      <c r="G573" s="14">
        <v>340.5</v>
      </c>
      <c r="H573" s="14">
        <v>348.33333333333331</v>
      </c>
    </row>
    <row r="574" spans="1:8" hidden="1" x14ac:dyDescent="0.2">
      <c r="A574" s="39">
        <v>4921</v>
      </c>
      <c r="B574" s="14"/>
      <c r="C574" s="14">
        <v>3</v>
      </c>
      <c r="D574" s="14">
        <v>22</v>
      </c>
      <c r="E574" s="14">
        <v>3</v>
      </c>
      <c r="F574" s="14">
        <v>329.50000000000006</v>
      </c>
      <c r="G574" s="14">
        <v>350.63636363636357</v>
      </c>
      <c r="H574" s="14">
        <v>369.0454545454545</v>
      </c>
    </row>
    <row r="575" spans="1:8" hidden="1" x14ac:dyDescent="0.2">
      <c r="A575" s="39">
        <v>4881</v>
      </c>
      <c r="B575" s="14"/>
      <c r="C575" s="14">
        <v>3</v>
      </c>
      <c r="D575" s="14">
        <v>22</v>
      </c>
      <c r="E575" s="14">
        <v>3</v>
      </c>
      <c r="F575" s="14">
        <v>347.09090909090907</v>
      </c>
      <c r="G575" s="14">
        <v>348.36363636363632</v>
      </c>
      <c r="H575" s="14">
        <v>354.27272727272725</v>
      </c>
    </row>
    <row r="576" spans="1:8" hidden="1" x14ac:dyDescent="0.2">
      <c r="A576" s="39">
        <v>4841</v>
      </c>
      <c r="B576" s="14"/>
      <c r="C576" s="14">
        <v>3</v>
      </c>
      <c r="D576" s="14">
        <v>18</v>
      </c>
      <c r="E576" s="14">
        <v>3</v>
      </c>
      <c r="F576" s="14">
        <v>350</v>
      </c>
      <c r="G576" s="14">
        <v>361.27777777777783</v>
      </c>
      <c r="H576" s="14">
        <v>354.38888888888891</v>
      </c>
    </row>
    <row r="577" spans="1:8" hidden="1" x14ac:dyDescent="0.2">
      <c r="A577" s="39">
        <v>4801</v>
      </c>
      <c r="B577" s="14"/>
      <c r="C577" s="14">
        <v>3</v>
      </c>
      <c r="D577" s="14">
        <v>15</v>
      </c>
      <c r="E577" s="14">
        <v>3</v>
      </c>
      <c r="F577" s="14">
        <v>348.73333333333335</v>
      </c>
      <c r="G577" s="14">
        <v>374.6</v>
      </c>
      <c r="H577" s="14">
        <v>375.06666666666666</v>
      </c>
    </row>
    <row r="578" spans="1:8" hidden="1" x14ac:dyDescent="0.2">
      <c r="A578" s="39">
        <v>4761</v>
      </c>
      <c r="B578" s="14"/>
      <c r="C578" s="14">
        <v>3</v>
      </c>
      <c r="D578" s="14">
        <v>24</v>
      </c>
      <c r="E578" s="34">
        <v>3</v>
      </c>
      <c r="F578" s="14">
        <v>321</v>
      </c>
      <c r="G578" s="14">
        <v>362.66666666666669</v>
      </c>
      <c r="H578" s="14">
        <v>364.20833333333331</v>
      </c>
    </row>
    <row r="579" spans="1:8" hidden="1" x14ac:dyDescent="0.2">
      <c r="A579" s="39">
        <v>4741</v>
      </c>
      <c r="B579" s="14"/>
      <c r="C579" s="14">
        <v>3</v>
      </c>
      <c r="D579" s="14">
        <v>17</v>
      </c>
      <c r="E579" s="14">
        <v>3</v>
      </c>
      <c r="F579" s="14">
        <v>338.17647058823536</v>
      </c>
      <c r="G579" s="14">
        <v>362.8235294117647</v>
      </c>
      <c r="H579" s="14">
        <v>379.23529411764707</v>
      </c>
    </row>
    <row r="580" spans="1:8" hidden="1" x14ac:dyDescent="0.2">
      <c r="A580" s="39">
        <v>4721</v>
      </c>
      <c r="B580" s="14"/>
      <c r="C580" s="14">
        <v>3</v>
      </c>
      <c r="D580" s="14">
        <v>13</v>
      </c>
      <c r="E580" s="14">
        <v>3</v>
      </c>
      <c r="F580" s="14">
        <v>329.30769230769226</v>
      </c>
      <c r="G580" s="14">
        <v>345.53846153846155</v>
      </c>
      <c r="H580" s="14">
        <v>349.61538461538458</v>
      </c>
    </row>
    <row r="581" spans="1:8" hidden="1" x14ac:dyDescent="0.2">
      <c r="A581" s="39">
        <v>4691</v>
      </c>
      <c r="B581" s="14"/>
      <c r="C581" s="14">
        <v>3</v>
      </c>
      <c r="D581" s="14">
        <v>23</v>
      </c>
      <c r="E581" s="14">
        <v>3</v>
      </c>
      <c r="F581" s="14">
        <v>339.13043478260869</v>
      </c>
      <c r="G581" s="14">
        <v>363.82608695652175</v>
      </c>
      <c r="H581" s="14">
        <v>390.95652173913044</v>
      </c>
    </row>
    <row r="582" spans="1:8" hidden="1" x14ac:dyDescent="0.2">
      <c r="A582" s="39">
        <v>4681</v>
      </c>
      <c r="B582" s="14"/>
      <c r="C582" s="14">
        <v>3</v>
      </c>
      <c r="D582" s="14">
        <v>31</v>
      </c>
      <c r="E582" s="14">
        <v>3</v>
      </c>
      <c r="F582" s="14">
        <v>331.61</v>
      </c>
      <c r="G582" s="14">
        <v>337.35</v>
      </c>
      <c r="H582" s="14">
        <v>351.23</v>
      </c>
    </row>
    <row r="583" spans="1:8" hidden="1" x14ac:dyDescent="0.2">
      <c r="A583" s="39">
        <v>4651</v>
      </c>
      <c r="B583" s="14"/>
      <c r="C583" s="14">
        <v>3</v>
      </c>
      <c r="D583" s="14">
        <v>4</v>
      </c>
      <c r="E583" s="14">
        <v>3</v>
      </c>
      <c r="F583" s="14">
        <v>331.5</v>
      </c>
      <c r="G583" s="14">
        <v>372.25</v>
      </c>
      <c r="H583" s="14">
        <v>347.75</v>
      </c>
    </row>
    <row r="584" spans="1:8" hidden="1" x14ac:dyDescent="0.2">
      <c r="A584" s="39">
        <v>4611</v>
      </c>
      <c r="B584" s="14"/>
      <c r="C584" s="14">
        <v>3</v>
      </c>
      <c r="D584" s="14">
        <v>36</v>
      </c>
      <c r="E584" s="14">
        <v>3</v>
      </c>
      <c r="F584" s="14">
        <v>320.69</v>
      </c>
      <c r="G584" s="14">
        <v>347.64</v>
      </c>
      <c r="H584" s="14">
        <v>364.72</v>
      </c>
    </row>
    <row r="585" spans="1:8" hidden="1" x14ac:dyDescent="0.2">
      <c r="A585" s="39">
        <v>4581</v>
      </c>
      <c r="B585" s="14"/>
      <c r="C585" s="14">
        <v>3</v>
      </c>
      <c r="D585" s="14">
        <v>34</v>
      </c>
      <c r="E585" s="14">
        <v>3</v>
      </c>
      <c r="F585" s="14">
        <v>343.32</v>
      </c>
      <c r="G585" s="14">
        <v>361.38</v>
      </c>
      <c r="H585" s="14">
        <v>364.74</v>
      </c>
    </row>
    <row r="586" spans="1:8" hidden="1" x14ac:dyDescent="0.2">
      <c r="A586" s="39">
        <v>4541</v>
      </c>
      <c r="B586" s="14"/>
      <c r="C586" s="14">
        <v>3</v>
      </c>
      <c r="D586" s="14">
        <v>19</v>
      </c>
      <c r="E586" s="14">
        <v>3</v>
      </c>
      <c r="F586" s="14">
        <v>333.37</v>
      </c>
      <c r="G586" s="14">
        <v>353.84</v>
      </c>
      <c r="H586" s="14">
        <v>348.89</v>
      </c>
    </row>
    <row r="587" spans="1:8" hidden="1" x14ac:dyDescent="0.2">
      <c r="A587" s="39">
        <v>4511</v>
      </c>
      <c r="B587" s="14"/>
      <c r="C587" s="14">
        <v>3</v>
      </c>
      <c r="D587" s="14">
        <v>34</v>
      </c>
      <c r="E587" s="14">
        <v>3</v>
      </c>
      <c r="F587" s="14">
        <v>340</v>
      </c>
      <c r="G587" s="14">
        <v>355.5</v>
      </c>
      <c r="H587" s="14">
        <v>358.94</v>
      </c>
    </row>
    <row r="588" spans="1:8" hidden="1" x14ac:dyDescent="0.2">
      <c r="A588" s="34">
        <v>4501</v>
      </c>
      <c r="B588" s="14"/>
      <c r="C588" s="14">
        <v>3</v>
      </c>
      <c r="D588" s="14">
        <v>6</v>
      </c>
      <c r="E588" s="14">
        <v>3</v>
      </c>
      <c r="F588" s="14">
        <v>323.67</v>
      </c>
      <c r="G588" s="14">
        <v>356.5</v>
      </c>
      <c r="H588" s="14">
        <v>340.83</v>
      </c>
    </row>
    <row r="589" spans="1:8" hidden="1" x14ac:dyDescent="0.2">
      <c r="A589" s="39">
        <v>4491</v>
      </c>
      <c r="B589" s="14"/>
      <c r="C589" s="14">
        <v>3</v>
      </c>
      <c r="D589" s="14">
        <v>24</v>
      </c>
      <c r="E589" s="14">
        <v>3</v>
      </c>
      <c r="F589" s="14">
        <v>347.21</v>
      </c>
      <c r="G589" s="14">
        <v>364.88</v>
      </c>
      <c r="H589" s="14">
        <v>346.88</v>
      </c>
    </row>
    <row r="590" spans="1:8" hidden="1" x14ac:dyDescent="0.2">
      <c r="A590" s="39">
        <v>4461</v>
      </c>
      <c r="B590" s="14"/>
      <c r="C590" s="14">
        <v>3</v>
      </c>
      <c r="D590" s="14">
        <v>5</v>
      </c>
      <c r="E590" s="14">
        <v>3</v>
      </c>
      <c r="F590" s="14">
        <v>312.8</v>
      </c>
      <c r="G590" s="14">
        <v>351.2</v>
      </c>
      <c r="H590" s="14">
        <v>319.39999999999998</v>
      </c>
    </row>
    <row r="591" spans="1:8" hidden="1" x14ac:dyDescent="0.2">
      <c r="A591" s="39">
        <v>4441</v>
      </c>
      <c r="B591" s="14"/>
      <c r="C591" s="14">
        <v>3</v>
      </c>
      <c r="D591" s="14">
        <v>11</v>
      </c>
      <c r="E591" s="14">
        <v>3</v>
      </c>
      <c r="F591" s="14">
        <v>324</v>
      </c>
      <c r="G591" s="14">
        <v>352.27</v>
      </c>
      <c r="H591" s="14">
        <v>384.55</v>
      </c>
    </row>
    <row r="592" spans="1:8" hidden="1" x14ac:dyDescent="0.2">
      <c r="A592" s="34">
        <v>4401</v>
      </c>
      <c r="B592" s="14"/>
      <c r="C592" s="14">
        <v>3</v>
      </c>
      <c r="D592" s="14">
        <v>6</v>
      </c>
      <c r="E592" s="14">
        <v>3</v>
      </c>
      <c r="F592" s="14">
        <v>316</v>
      </c>
      <c r="G592" s="14">
        <v>354.67</v>
      </c>
      <c r="H592" s="14">
        <v>328.5</v>
      </c>
    </row>
    <row r="593" spans="1:8" hidden="1" x14ac:dyDescent="0.2">
      <c r="A593" s="34">
        <v>4391</v>
      </c>
      <c r="B593" s="14"/>
      <c r="C593" s="14">
        <v>3</v>
      </c>
      <c r="D593" s="14">
        <v>22</v>
      </c>
      <c r="E593" s="14">
        <v>3</v>
      </c>
      <c r="F593" s="14">
        <v>316.5</v>
      </c>
      <c r="G593" s="14">
        <v>354.05</v>
      </c>
      <c r="H593" s="14">
        <v>374.59</v>
      </c>
    </row>
    <row r="594" spans="1:8" hidden="1" x14ac:dyDescent="0.2">
      <c r="A594" s="34">
        <v>4381</v>
      </c>
      <c r="B594" s="14"/>
      <c r="C594" s="14">
        <v>3</v>
      </c>
      <c r="D594" s="14">
        <v>34</v>
      </c>
      <c r="E594" s="14">
        <v>3</v>
      </c>
      <c r="F594" s="14">
        <v>329.12</v>
      </c>
      <c r="G594" s="14">
        <v>338.68</v>
      </c>
      <c r="H594" s="14">
        <v>349.65</v>
      </c>
    </row>
    <row r="595" spans="1:8" hidden="1" x14ac:dyDescent="0.2">
      <c r="A595" s="34">
        <v>4341</v>
      </c>
      <c r="B595" s="14"/>
      <c r="C595" s="14">
        <v>3</v>
      </c>
      <c r="D595" s="14">
        <v>9</v>
      </c>
      <c r="E595" s="14">
        <v>3</v>
      </c>
      <c r="F595" s="14">
        <v>335.11</v>
      </c>
      <c r="G595" s="14">
        <v>367.33</v>
      </c>
      <c r="H595" s="14">
        <v>344.67</v>
      </c>
    </row>
    <row r="596" spans="1:8" hidden="1" x14ac:dyDescent="0.2">
      <c r="A596" s="39">
        <v>4301</v>
      </c>
      <c r="B596" s="14"/>
      <c r="C596" s="14">
        <v>3</v>
      </c>
      <c r="D596" s="14">
        <v>13</v>
      </c>
      <c r="E596" s="14">
        <v>3</v>
      </c>
      <c r="F596" s="14">
        <v>335.76923076923077</v>
      </c>
      <c r="G596" s="14">
        <v>335.23076923076917</v>
      </c>
      <c r="H596" s="14">
        <v>342.15384615384619</v>
      </c>
    </row>
    <row r="597" spans="1:8" hidden="1" x14ac:dyDescent="0.2">
      <c r="A597" s="39">
        <v>4281</v>
      </c>
      <c r="B597" s="14"/>
      <c r="C597" s="14">
        <v>3</v>
      </c>
      <c r="D597" s="14">
        <v>38</v>
      </c>
      <c r="E597" s="14">
        <v>3</v>
      </c>
      <c r="F597" s="14">
        <v>338.23684210526312</v>
      </c>
      <c r="G597" s="14">
        <v>351.94736842105254</v>
      </c>
      <c r="H597" s="14">
        <v>367.44736842105266</v>
      </c>
    </row>
    <row r="598" spans="1:8" hidden="1" x14ac:dyDescent="0.2">
      <c r="A598" s="39">
        <v>4261</v>
      </c>
      <c r="B598" s="14"/>
      <c r="C598" s="14">
        <v>3</v>
      </c>
      <c r="D598" s="14">
        <v>28</v>
      </c>
      <c r="E598" s="14">
        <v>3</v>
      </c>
      <c r="F598" s="14">
        <v>333.78571428571428</v>
      </c>
      <c r="G598" s="14">
        <v>364.53571428571433</v>
      </c>
      <c r="H598" s="14">
        <v>373.10714285714283</v>
      </c>
    </row>
    <row r="599" spans="1:8" hidden="1" x14ac:dyDescent="0.2">
      <c r="A599" s="34">
        <v>4241</v>
      </c>
      <c r="B599" s="14"/>
      <c r="C599" s="14">
        <v>3</v>
      </c>
      <c r="D599" s="14">
        <v>38</v>
      </c>
      <c r="E599" s="14">
        <v>3</v>
      </c>
      <c r="F599" s="14">
        <v>334.11</v>
      </c>
      <c r="G599" s="14">
        <v>358.24</v>
      </c>
      <c r="H599" s="14">
        <v>387.84</v>
      </c>
    </row>
    <row r="600" spans="1:8" hidden="1" x14ac:dyDescent="0.2">
      <c r="A600" s="39">
        <v>4221</v>
      </c>
      <c r="B600" s="14"/>
      <c r="C600" s="14">
        <v>3</v>
      </c>
      <c r="D600" s="14">
        <v>20</v>
      </c>
      <c r="E600" s="14">
        <v>3</v>
      </c>
      <c r="F600" s="14">
        <v>350.1</v>
      </c>
      <c r="G600" s="14">
        <v>364.70000000000005</v>
      </c>
      <c r="H600" s="14">
        <v>336.25000000000011</v>
      </c>
    </row>
    <row r="601" spans="1:8" hidden="1" x14ac:dyDescent="0.2">
      <c r="A601" s="39">
        <v>4171</v>
      </c>
      <c r="B601" s="14"/>
      <c r="C601" s="14">
        <v>3</v>
      </c>
      <c r="D601" s="14">
        <v>8</v>
      </c>
      <c r="E601" s="14">
        <v>3</v>
      </c>
      <c r="F601" s="14">
        <v>325.24999999999994</v>
      </c>
      <c r="G601" s="14">
        <v>368.375</v>
      </c>
      <c r="H601" s="14">
        <v>350.5</v>
      </c>
    </row>
    <row r="602" spans="1:8" hidden="1" x14ac:dyDescent="0.2">
      <c r="A602" s="34">
        <v>4121</v>
      </c>
      <c r="B602" s="14"/>
      <c r="C602" s="14">
        <v>3</v>
      </c>
      <c r="D602" s="14">
        <v>15</v>
      </c>
      <c r="E602" s="14">
        <v>3</v>
      </c>
      <c r="F602" s="14">
        <v>341.07</v>
      </c>
      <c r="G602" s="14">
        <v>394.6</v>
      </c>
      <c r="H602" s="14">
        <v>342.53</v>
      </c>
    </row>
    <row r="603" spans="1:8" hidden="1" x14ac:dyDescent="0.2">
      <c r="A603" s="39">
        <v>4091</v>
      </c>
      <c r="B603" s="14"/>
      <c r="C603" s="14">
        <v>3</v>
      </c>
      <c r="D603" s="14">
        <v>18</v>
      </c>
      <c r="E603" s="14">
        <v>3</v>
      </c>
      <c r="F603" s="14">
        <v>309.33333333333331</v>
      </c>
      <c r="G603" s="14">
        <v>330.66666666666663</v>
      </c>
      <c r="H603" s="14">
        <v>351.22222222222223</v>
      </c>
    </row>
    <row r="604" spans="1:8" hidden="1" x14ac:dyDescent="0.2">
      <c r="A604" s="39">
        <v>4071</v>
      </c>
      <c r="B604" s="14"/>
      <c r="C604" s="14">
        <v>3</v>
      </c>
      <c r="D604" s="14">
        <v>4</v>
      </c>
      <c r="E604" s="14">
        <v>3</v>
      </c>
      <c r="F604" s="14">
        <v>330</v>
      </c>
      <c r="G604" s="14">
        <v>384.5</v>
      </c>
      <c r="H604" s="14">
        <v>369.5</v>
      </c>
    </row>
    <row r="605" spans="1:8" hidden="1" x14ac:dyDescent="0.2">
      <c r="A605" s="39">
        <v>4061</v>
      </c>
      <c r="B605" s="14"/>
      <c r="C605" s="14">
        <v>3</v>
      </c>
      <c r="D605" s="14">
        <v>49</v>
      </c>
      <c r="E605" s="14">
        <v>3</v>
      </c>
      <c r="F605" s="14">
        <v>345.42857142857144</v>
      </c>
      <c r="G605" s="14">
        <v>354.51020408163282</v>
      </c>
      <c r="H605" s="14">
        <v>379.81632653061229</v>
      </c>
    </row>
    <row r="606" spans="1:8" hidden="1" x14ac:dyDescent="0.2">
      <c r="A606" s="34">
        <v>4031</v>
      </c>
      <c r="B606" s="14"/>
      <c r="C606" s="14">
        <v>3</v>
      </c>
      <c r="D606" s="14">
        <v>38</v>
      </c>
      <c r="E606" s="14">
        <v>3</v>
      </c>
      <c r="F606" s="14">
        <v>348.47</v>
      </c>
      <c r="G606" s="14">
        <v>346.11</v>
      </c>
      <c r="H606" s="14">
        <v>352.79</v>
      </c>
    </row>
    <row r="607" spans="1:8" hidden="1" x14ac:dyDescent="0.2">
      <c r="A607" s="34">
        <v>4021</v>
      </c>
      <c r="B607" s="14"/>
      <c r="C607" s="14">
        <v>3</v>
      </c>
      <c r="D607" s="14">
        <v>20</v>
      </c>
      <c r="E607" s="14">
        <v>3</v>
      </c>
      <c r="F607" s="14">
        <v>328.1</v>
      </c>
      <c r="G607" s="14">
        <v>353.85</v>
      </c>
      <c r="H607" s="14">
        <v>359.05</v>
      </c>
    </row>
    <row r="608" spans="1:8" hidden="1" x14ac:dyDescent="0.2">
      <c r="A608" s="34">
        <v>4012</v>
      </c>
      <c r="B608" s="14"/>
      <c r="C608" s="14">
        <v>3</v>
      </c>
      <c r="D608" s="14">
        <v>16</v>
      </c>
      <c r="E608" s="14">
        <v>3</v>
      </c>
      <c r="F608" s="14">
        <v>329.44</v>
      </c>
      <c r="G608" s="14">
        <v>352.63</v>
      </c>
      <c r="H608" s="14">
        <v>356.44</v>
      </c>
    </row>
    <row r="609" spans="1:8" hidden="1" x14ac:dyDescent="0.2">
      <c r="A609" s="34">
        <v>3241</v>
      </c>
      <c r="B609" s="14"/>
      <c r="C609" s="14">
        <v>3</v>
      </c>
      <c r="D609" s="14">
        <v>11</v>
      </c>
      <c r="E609" s="14">
        <v>3</v>
      </c>
      <c r="F609" s="14">
        <v>312</v>
      </c>
      <c r="G609" s="14">
        <v>346.55</v>
      </c>
      <c r="H609" s="14">
        <v>333.82</v>
      </c>
    </row>
    <row r="610" spans="1:8" hidden="1" x14ac:dyDescent="0.2">
      <c r="A610" s="34">
        <v>3191</v>
      </c>
      <c r="B610" s="14"/>
      <c r="C610" s="14">
        <v>3</v>
      </c>
      <c r="D610" s="14">
        <v>8</v>
      </c>
      <c r="E610" s="14">
        <v>3</v>
      </c>
      <c r="F610" s="14">
        <v>343</v>
      </c>
      <c r="G610" s="14">
        <v>386.13</v>
      </c>
      <c r="H610" s="14">
        <v>387.38</v>
      </c>
    </row>
    <row r="611" spans="1:8" hidden="1" x14ac:dyDescent="0.2">
      <c r="A611" s="34">
        <v>3181</v>
      </c>
      <c r="B611" s="14"/>
      <c r="C611" s="14">
        <v>3</v>
      </c>
      <c r="D611" s="14">
        <v>24</v>
      </c>
      <c r="E611" s="14">
        <v>3</v>
      </c>
      <c r="F611" s="14">
        <v>346.92</v>
      </c>
      <c r="G611" s="14">
        <v>335.88</v>
      </c>
      <c r="H611" s="14">
        <v>351.71</v>
      </c>
    </row>
    <row r="612" spans="1:8" hidden="1" x14ac:dyDescent="0.2">
      <c r="A612" s="34">
        <v>3141</v>
      </c>
      <c r="B612" s="14"/>
      <c r="C612" s="14">
        <v>3</v>
      </c>
      <c r="D612" s="14">
        <v>51</v>
      </c>
      <c r="E612" s="14">
        <v>3</v>
      </c>
      <c r="F612" s="14">
        <v>327.61</v>
      </c>
      <c r="G612" s="14">
        <v>350.84</v>
      </c>
      <c r="H612" s="14">
        <v>349.39</v>
      </c>
    </row>
    <row r="613" spans="1:8" hidden="1" x14ac:dyDescent="0.2">
      <c r="A613" s="34">
        <v>3111</v>
      </c>
      <c r="B613" s="14"/>
      <c r="C613" s="14">
        <v>3</v>
      </c>
      <c r="D613" s="14">
        <v>27</v>
      </c>
      <c r="E613" s="14">
        <v>3</v>
      </c>
      <c r="F613" s="14">
        <v>344.41</v>
      </c>
      <c r="G613" s="14">
        <v>376.81</v>
      </c>
      <c r="H613" s="14">
        <v>358.74</v>
      </c>
    </row>
    <row r="614" spans="1:8" hidden="1" x14ac:dyDescent="0.2">
      <c r="A614" s="34">
        <v>3101</v>
      </c>
      <c r="B614" s="14"/>
      <c r="C614" s="14">
        <v>3</v>
      </c>
      <c r="D614" s="14">
        <v>36</v>
      </c>
      <c r="E614" s="14">
        <v>3</v>
      </c>
      <c r="F614" s="14">
        <v>358.39</v>
      </c>
      <c r="G614" s="14">
        <v>366.44</v>
      </c>
      <c r="H614" s="14">
        <v>388.36</v>
      </c>
    </row>
    <row r="615" spans="1:8" hidden="1" x14ac:dyDescent="0.2">
      <c r="A615" s="34">
        <v>3100</v>
      </c>
      <c r="B615" s="14"/>
      <c r="C615" s="14">
        <v>3</v>
      </c>
      <c r="D615" s="14">
        <v>13</v>
      </c>
      <c r="E615" s="14">
        <v>3</v>
      </c>
      <c r="F615" s="14">
        <v>318.77</v>
      </c>
      <c r="G615" s="14">
        <v>335.38</v>
      </c>
      <c r="H615" s="14">
        <v>328.85</v>
      </c>
    </row>
    <row r="616" spans="1:8" hidden="1" x14ac:dyDescent="0.2">
      <c r="A616" s="34">
        <v>3061</v>
      </c>
      <c r="B616" s="14"/>
      <c r="C616" s="14">
        <v>3</v>
      </c>
      <c r="D616" s="14">
        <v>11</v>
      </c>
      <c r="E616" s="14">
        <v>3</v>
      </c>
      <c r="F616" s="14">
        <v>335.82</v>
      </c>
      <c r="G616" s="14">
        <v>367.91</v>
      </c>
      <c r="H616" s="14">
        <v>354.91</v>
      </c>
    </row>
    <row r="617" spans="1:8" hidden="1" x14ac:dyDescent="0.2">
      <c r="A617" s="34">
        <v>3051</v>
      </c>
      <c r="B617" s="14"/>
      <c r="C617" s="14">
        <v>3</v>
      </c>
      <c r="D617" s="14">
        <v>10</v>
      </c>
      <c r="E617" s="14">
        <v>3</v>
      </c>
      <c r="F617" s="14">
        <v>338.1</v>
      </c>
      <c r="G617" s="14">
        <v>368.1</v>
      </c>
      <c r="H617" s="14">
        <v>385.2</v>
      </c>
    </row>
    <row r="618" spans="1:8" hidden="1" x14ac:dyDescent="0.2">
      <c r="A618" s="34">
        <v>3041</v>
      </c>
      <c r="B618" s="14"/>
      <c r="C618" s="14">
        <v>3</v>
      </c>
      <c r="D618" s="14">
        <v>10</v>
      </c>
      <c r="E618" s="14">
        <v>3</v>
      </c>
      <c r="F618" s="14">
        <v>340.9</v>
      </c>
      <c r="G618" s="14">
        <v>344.6</v>
      </c>
      <c r="H618" s="14">
        <v>356.9</v>
      </c>
    </row>
    <row r="619" spans="1:8" hidden="1" x14ac:dyDescent="0.2">
      <c r="A619" s="39">
        <v>3034</v>
      </c>
      <c r="B619" s="14"/>
      <c r="C619" s="14">
        <v>3</v>
      </c>
      <c r="D619" s="14">
        <v>1</v>
      </c>
      <c r="E619" s="14">
        <v>3</v>
      </c>
      <c r="F619" s="14">
        <v>319</v>
      </c>
      <c r="G619" s="14">
        <v>414</v>
      </c>
      <c r="H619" s="14">
        <v>395</v>
      </c>
    </row>
    <row r="620" spans="1:8" hidden="1" x14ac:dyDescent="0.2">
      <c r="A620" s="39">
        <v>3024</v>
      </c>
      <c r="B620" s="14"/>
      <c r="C620" s="14">
        <v>3</v>
      </c>
      <c r="D620" s="14">
        <v>8</v>
      </c>
      <c r="E620" s="14">
        <v>3</v>
      </c>
      <c r="F620" s="14">
        <v>317.63</v>
      </c>
      <c r="G620" s="14">
        <v>360.5</v>
      </c>
      <c r="H620" s="14">
        <v>322.5</v>
      </c>
    </row>
    <row r="621" spans="1:8" hidden="1" x14ac:dyDescent="0.2">
      <c r="A621" s="39">
        <v>2991</v>
      </c>
      <c r="B621" s="14"/>
      <c r="C621" s="14">
        <v>3</v>
      </c>
      <c r="D621" s="14">
        <v>30</v>
      </c>
      <c r="E621" s="14">
        <v>3</v>
      </c>
      <c r="F621" s="14">
        <v>335.23333333333335</v>
      </c>
      <c r="G621" s="14">
        <v>364.83333333333331</v>
      </c>
      <c r="H621" s="14">
        <v>374.73333333333329</v>
      </c>
    </row>
    <row r="622" spans="1:8" hidden="1" x14ac:dyDescent="0.2">
      <c r="A622" s="39">
        <v>2981</v>
      </c>
      <c r="B622" s="14"/>
      <c r="C622" s="14">
        <v>3</v>
      </c>
      <c r="D622" s="14">
        <v>9</v>
      </c>
      <c r="E622" s="14">
        <v>3</v>
      </c>
      <c r="F622" s="14">
        <v>331.66666666666669</v>
      </c>
      <c r="G622" s="14">
        <v>369.22222222222223</v>
      </c>
      <c r="H622" s="14">
        <v>333</v>
      </c>
    </row>
    <row r="623" spans="1:8" hidden="1" x14ac:dyDescent="0.2">
      <c r="A623" s="39">
        <v>2941</v>
      </c>
      <c r="B623" s="14"/>
      <c r="C623" s="14">
        <v>3</v>
      </c>
      <c r="D623" s="14">
        <v>22</v>
      </c>
      <c r="E623" s="14">
        <v>3</v>
      </c>
      <c r="F623" s="14">
        <v>327</v>
      </c>
      <c r="G623" s="14">
        <v>346.54545454545456</v>
      </c>
      <c r="H623" s="14">
        <v>367.95454545454555</v>
      </c>
    </row>
    <row r="624" spans="1:8" hidden="1" x14ac:dyDescent="0.2">
      <c r="A624" s="39">
        <v>2911</v>
      </c>
      <c r="B624" s="14"/>
      <c r="C624" s="14">
        <v>3</v>
      </c>
      <c r="D624" s="14">
        <v>17</v>
      </c>
      <c r="E624" s="14">
        <v>3</v>
      </c>
      <c r="F624" s="14">
        <v>338.70588235294116</v>
      </c>
      <c r="G624" s="14">
        <v>353.05882352941177</v>
      </c>
      <c r="H624" s="14">
        <v>349.41176470588238</v>
      </c>
    </row>
    <row r="625" spans="1:8" hidden="1" x14ac:dyDescent="0.2">
      <c r="A625" s="39">
        <v>2901</v>
      </c>
      <c r="B625" s="14"/>
      <c r="C625" s="14">
        <v>3</v>
      </c>
      <c r="D625" s="14">
        <v>27</v>
      </c>
      <c r="E625" s="14">
        <v>3</v>
      </c>
      <c r="F625" s="14">
        <v>325.18518518518516</v>
      </c>
      <c r="G625" s="14">
        <v>362.51851851851842</v>
      </c>
      <c r="H625" s="14">
        <v>369.81481481481484</v>
      </c>
    </row>
    <row r="626" spans="1:8" hidden="1" x14ac:dyDescent="0.2">
      <c r="A626" s="39">
        <v>2881</v>
      </c>
      <c r="B626" s="14"/>
      <c r="C626" s="14">
        <v>3</v>
      </c>
      <c r="D626" s="14">
        <v>25</v>
      </c>
      <c r="E626" s="14">
        <v>3</v>
      </c>
      <c r="F626" s="14">
        <v>348.52</v>
      </c>
      <c r="G626" s="14">
        <v>379.08000000000004</v>
      </c>
      <c r="H626" s="14">
        <v>379.40000000000003</v>
      </c>
    </row>
    <row r="627" spans="1:8" hidden="1" x14ac:dyDescent="0.2">
      <c r="A627" s="39">
        <v>2821</v>
      </c>
      <c r="B627" s="14"/>
      <c r="C627" s="14">
        <v>3</v>
      </c>
      <c r="D627" s="14">
        <v>25</v>
      </c>
      <c r="E627" s="14">
        <v>3</v>
      </c>
      <c r="F627" s="14">
        <v>329.28</v>
      </c>
      <c r="G627" s="14">
        <v>358.6</v>
      </c>
      <c r="H627" s="14">
        <v>338.12</v>
      </c>
    </row>
    <row r="628" spans="1:8" hidden="1" x14ac:dyDescent="0.2">
      <c r="A628" s="39">
        <v>2801</v>
      </c>
      <c r="B628" s="14"/>
      <c r="C628" s="14">
        <v>3</v>
      </c>
      <c r="D628" s="14">
        <v>12</v>
      </c>
      <c r="E628" s="14">
        <v>3</v>
      </c>
      <c r="F628" s="14">
        <v>312.83333333333326</v>
      </c>
      <c r="G628" s="14">
        <v>333.08333333333331</v>
      </c>
      <c r="H628" s="14">
        <v>354.08333333333337</v>
      </c>
    </row>
    <row r="629" spans="1:8" hidden="1" x14ac:dyDescent="0.2">
      <c r="A629" s="39">
        <v>2781</v>
      </c>
      <c r="B629" s="14"/>
      <c r="C629" s="14">
        <v>3</v>
      </c>
      <c r="D629" s="14">
        <v>34</v>
      </c>
      <c r="E629" s="14">
        <v>3</v>
      </c>
      <c r="F629" s="14">
        <v>333.79411764705884</v>
      </c>
      <c r="G629" s="14">
        <v>357.85294117647061</v>
      </c>
      <c r="H629" s="14">
        <v>357.94117647058818</v>
      </c>
    </row>
    <row r="630" spans="1:8" hidden="1" x14ac:dyDescent="0.2">
      <c r="A630" s="39">
        <v>2741</v>
      </c>
      <c r="B630" s="14"/>
      <c r="C630" s="14">
        <v>3</v>
      </c>
      <c r="D630" s="14">
        <v>31</v>
      </c>
      <c r="E630" s="14">
        <v>3</v>
      </c>
      <c r="F630" s="14">
        <v>350.22580645161287</v>
      </c>
      <c r="G630" s="14">
        <v>358.99999999999994</v>
      </c>
      <c r="H630" s="14">
        <v>367.48387096774195</v>
      </c>
    </row>
    <row r="631" spans="1:8" hidden="1" x14ac:dyDescent="0.2">
      <c r="A631" s="39">
        <v>2701</v>
      </c>
      <c r="B631" s="14"/>
      <c r="C631" s="14">
        <v>3</v>
      </c>
      <c r="D631" s="14">
        <v>30</v>
      </c>
      <c r="E631" s="14">
        <v>3</v>
      </c>
      <c r="F631" s="14">
        <v>339.73333333333335</v>
      </c>
      <c r="G631" s="14">
        <v>356.53333333333342</v>
      </c>
      <c r="H631" s="14">
        <v>374.06666666666666</v>
      </c>
    </row>
    <row r="632" spans="1:8" hidden="1" x14ac:dyDescent="0.2">
      <c r="A632" s="39">
        <v>2661</v>
      </c>
      <c r="B632" s="14"/>
      <c r="C632" s="14">
        <v>3</v>
      </c>
      <c r="D632" s="14">
        <v>32</v>
      </c>
      <c r="E632" s="14">
        <v>3</v>
      </c>
      <c r="F632" s="14">
        <v>332.25000000000011</v>
      </c>
      <c r="G632" s="14">
        <v>340.375</v>
      </c>
      <c r="H632" s="14">
        <v>350.06250000000017</v>
      </c>
    </row>
    <row r="633" spans="1:8" hidden="1" x14ac:dyDescent="0.2">
      <c r="A633" s="39">
        <v>2651</v>
      </c>
      <c r="B633" s="14"/>
      <c r="C633" s="14">
        <v>3</v>
      </c>
      <c r="D633" s="14">
        <v>25</v>
      </c>
      <c r="E633" s="14">
        <v>3</v>
      </c>
      <c r="F633" s="14">
        <v>325.28000000000003</v>
      </c>
      <c r="G633" s="14">
        <v>357.03999999999996</v>
      </c>
      <c r="H633" s="14">
        <v>376.88</v>
      </c>
    </row>
    <row r="634" spans="1:8" hidden="1" x14ac:dyDescent="0.2">
      <c r="A634" s="39">
        <v>2641</v>
      </c>
      <c r="B634" s="14"/>
      <c r="C634" s="14">
        <v>3</v>
      </c>
      <c r="D634" s="14">
        <v>14</v>
      </c>
      <c r="E634" s="14">
        <v>3</v>
      </c>
      <c r="F634" s="14">
        <v>333</v>
      </c>
      <c r="G634" s="14">
        <v>349.5</v>
      </c>
      <c r="H634" s="14">
        <v>332.35714285714283</v>
      </c>
    </row>
    <row r="635" spans="1:8" hidden="1" x14ac:dyDescent="0.2">
      <c r="A635" s="39">
        <v>2581</v>
      </c>
      <c r="B635" s="14"/>
      <c r="C635" s="14">
        <v>3</v>
      </c>
      <c r="D635" s="14">
        <v>30</v>
      </c>
      <c r="E635" s="14">
        <v>3</v>
      </c>
      <c r="F635" s="14">
        <v>348.13333333333327</v>
      </c>
      <c r="G635" s="14">
        <v>359.56666666666666</v>
      </c>
      <c r="H635" s="14">
        <v>368.09999999999991</v>
      </c>
    </row>
    <row r="636" spans="1:8" hidden="1" x14ac:dyDescent="0.2">
      <c r="A636" s="39">
        <v>2541</v>
      </c>
      <c r="B636" s="14"/>
      <c r="C636" s="14">
        <v>3</v>
      </c>
      <c r="D636" s="14">
        <v>24</v>
      </c>
      <c r="E636" s="14">
        <v>3</v>
      </c>
      <c r="F636" s="14">
        <v>355.79166666666669</v>
      </c>
      <c r="G636" s="14">
        <v>374.75000000000006</v>
      </c>
      <c r="H636" s="14">
        <v>386.41666666666663</v>
      </c>
    </row>
    <row r="637" spans="1:8" hidden="1" x14ac:dyDescent="0.2">
      <c r="A637" s="39">
        <v>2531</v>
      </c>
      <c r="B637" s="14"/>
      <c r="C637" s="14">
        <v>3</v>
      </c>
      <c r="D637" s="14">
        <v>7</v>
      </c>
      <c r="E637" s="14">
        <v>3</v>
      </c>
      <c r="F637" s="14">
        <v>310</v>
      </c>
      <c r="G637" s="14">
        <v>301.85714285714289</v>
      </c>
      <c r="H637" s="14">
        <v>311.28571428571433</v>
      </c>
    </row>
    <row r="638" spans="1:8" hidden="1" x14ac:dyDescent="0.2">
      <c r="A638" s="39">
        <v>2521</v>
      </c>
      <c r="B638" s="14"/>
      <c r="C638" s="14">
        <v>3</v>
      </c>
      <c r="D638" s="14">
        <v>36</v>
      </c>
      <c r="E638" s="14">
        <v>3</v>
      </c>
      <c r="F638" s="14">
        <v>334.66666666666663</v>
      </c>
      <c r="G638" s="14">
        <v>367.41666666666674</v>
      </c>
      <c r="H638" s="14">
        <v>376.38888888888891</v>
      </c>
    </row>
    <row r="639" spans="1:8" hidden="1" x14ac:dyDescent="0.2">
      <c r="A639" s="39">
        <v>2511</v>
      </c>
      <c r="B639" s="14"/>
      <c r="C639" s="14">
        <v>3</v>
      </c>
      <c r="D639" s="14">
        <v>28</v>
      </c>
      <c r="E639" s="14">
        <v>3</v>
      </c>
      <c r="F639" s="14">
        <v>342.89285714285717</v>
      </c>
      <c r="G639" s="14">
        <v>357.5714285714285</v>
      </c>
      <c r="H639" s="14">
        <v>361.49999999999994</v>
      </c>
    </row>
    <row r="640" spans="1:8" hidden="1" x14ac:dyDescent="0.2">
      <c r="A640" s="39">
        <v>2501</v>
      </c>
      <c r="B640" s="14"/>
      <c r="C640" s="14">
        <v>3</v>
      </c>
      <c r="D640" s="14">
        <v>11</v>
      </c>
      <c r="E640" s="14">
        <v>3</v>
      </c>
      <c r="F640" s="14">
        <v>325.09090909090912</v>
      </c>
      <c r="G640" s="14">
        <v>349.09090909090912</v>
      </c>
      <c r="H640" s="14">
        <v>361.45454545454544</v>
      </c>
    </row>
    <row r="641" spans="1:8" hidden="1" x14ac:dyDescent="0.2">
      <c r="A641" s="39">
        <v>2441</v>
      </c>
      <c r="B641" s="14"/>
      <c r="C641" s="14">
        <v>3</v>
      </c>
      <c r="D641" s="14">
        <v>23</v>
      </c>
      <c r="E641" s="14">
        <v>3</v>
      </c>
      <c r="F641" s="14">
        <v>345</v>
      </c>
      <c r="G641" s="14">
        <v>362.60869565217388</v>
      </c>
      <c r="H641" s="14">
        <v>361.73913043478268</v>
      </c>
    </row>
    <row r="642" spans="1:8" hidden="1" x14ac:dyDescent="0.2">
      <c r="A642" s="39">
        <v>2401</v>
      </c>
      <c r="B642" s="14"/>
      <c r="C642" s="14">
        <v>3</v>
      </c>
      <c r="D642" s="14">
        <v>19</v>
      </c>
      <c r="E642" s="14">
        <v>3</v>
      </c>
      <c r="F642" s="14">
        <v>330.36842105263156</v>
      </c>
      <c r="G642" s="14">
        <v>375.68421052631578</v>
      </c>
      <c r="H642" s="14">
        <v>361.78947368421058</v>
      </c>
    </row>
    <row r="643" spans="1:8" hidden="1" x14ac:dyDescent="0.2">
      <c r="A643" s="39">
        <v>2371</v>
      </c>
      <c r="B643" s="14"/>
      <c r="C643" s="14">
        <v>3</v>
      </c>
      <c r="D643" s="14">
        <v>60</v>
      </c>
      <c r="E643" s="14">
        <v>3</v>
      </c>
      <c r="F643" s="14">
        <v>338.54999999999995</v>
      </c>
      <c r="G643" s="14">
        <v>369.51666666666659</v>
      </c>
      <c r="H643" s="14">
        <v>363.81666666666666</v>
      </c>
    </row>
    <row r="644" spans="1:8" hidden="1" x14ac:dyDescent="0.2">
      <c r="A644" s="39">
        <v>2361</v>
      </c>
      <c r="B644" s="14"/>
      <c r="C644" s="14">
        <v>3</v>
      </c>
      <c r="D644" s="14">
        <v>29</v>
      </c>
      <c r="E644" s="14">
        <v>3</v>
      </c>
      <c r="F644" s="14">
        <v>335.48275862068965</v>
      </c>
      <c r="G644" s="14">
        <v>370.17241379310349</v>
      </c>
      <c r="H644" s="14">
        <v>365.93103448275855</v>
      </c>
    </row>
    <row r="645" spans="1:8" hidden="1" x14ac:dyDescent="0.2">
      <c r="A645" s="39">
        <v>2351</v>
      </c>
      <c r="B645" s="14"/>
      <c r="C645" s="14">
        <v>3</v>
      </c>
      <c r="D645" s="14">
        <v>14</v>
      </c>
      <c r="E645" s="14">
        <v>3</v>
      </c>
      <c r="F645" s="14">
        <v>333.14285714285717</v>
      </c>
      <c r="G645" s="14">
        <v>361.9285714285715</v>
      </c>
      <c r="H645" s="14">
        <v>354.71428571428572</v>
      </c>
    </row>
    <row r="646" spans="1:8" hidden="1" x14ac:dyDescent="0.2">
      <c r="A646" s="39">
        <v>2341</v>
      </c>
      <c r="B646" s="14"/>
      <c r="C646" s="14">
        <v>3</v>
      </c>
      <c r="D646" s="14">
        <v>20</v>
      </c>
      <c r="E646" s="14">
        <v>3</v>
      </c>
      <c r="F646" s="14">
        <v>342.25000000000006</v>
      </c>
      <c r="G646" s="14">
        <v>350.95</v>
      </c>
      <c r="H646" s="14">
        <v>355.79999999999995</v>
      </c>
    </row>
    <row r="647" spans="1:8" hidden="1" x14ac:dyDescent="0.2">
      <c r="A647" s="39">
        <v>2331</v>
      </c>
      <c r="B647" s="14"/>
      <c r="C647" s="14">
        <v>3</v>
      </c>
      <c r="D647" s="14">
        <v>40</v>
      </c>
      <c r="E647" s="14">
        <v>3</v>
      </c>
      <c r="F647" s="14">
        <v>327.37500000000006</v>
      </c>
      <c r="G647" s="14">
        <v>361.6</v>
      </c>
      <c r="H647" s="14">
        <v>355.4500000000001</v>
      </c>
    </row>
    <row r="648" spans="1:8" hidden="1" x14ac:dyDescent="0.2">
      <c r="A648" s="39">
        <v>2321</v>
      </c>
      <c r="B648" s="14"/>
      <c r="C648" s="14">
        <v>3</v>
      </c>
      <c r="D648" s="14">
        <v>17</v>
      </c>
      <c r="E648" s="14">
        <v>3</v>
      </c>
      <c r="F648" s="14">
        <v>328.29411764705878</v>
      </c>
      <c r="G648" s="14">
        <v>352.76470588235293</v>
      </c>
      <c r="H648" s="14">
        <v>365.94117647058823</v>
      </c>
    </row>
    <row r="649" spans="1:8" hidden="1" x14ac:dyDescent="0.2">
      <c r="A649" s="39">
        <v>2281</v>
      </c>
      <c r="B649" s="14"/>
      <c r="C649" s="14">
        <v>3</v>
      </c>
      <c r="D649" s="14">
        <v>25</v>
      </c>
      <c r="E649" s="14">
        <v>3</v>
      </c>
      <c r="F649" s="14">
        <v>334.40000000000003</v>
      </c>
      <c r="G649" s="14">
        <v>357.35999999999996</v>
      </c>
      <c r="H649" s="14">
        <v>355.24</v>
      </c>
    </row>
    <row r="650" spans="1:8" hidden="1" x14ac:dyDescent="0.2">
      <c r="A650" s="39">
        <v>2261</v>
      </c>
      <c r="B650" s="14"/>
      <c r="C650" s="14">
        <v>3</v>
      </c>
      <c r="D650" s="14">
        <v>19</v>
      </c>
      <c r="E650" s="14">
        <v>3</v>
      </c>
      <c r="F650" s="14">
        <v>325.63157894736844</v>
      </c>
      <c r="G650" s="14">
        <v>368.10526315789474</v>
      </c>
      <c r="H650" s="14">
        <v>371.78947368421058</v>
      </c>
    </row>
    <row r="651" spans="1:8" hidden="1" x14ac:dyDescent="0.2">
      <c r="A651" s="39">
        <v>2241</v>
      </c>
      <c r="B651" s="14"/>
      <c r="C651" s="14">
        <v>3</v>
      </c>
      <c r="D651" s="14">
        <v>17</v>
      </c>
      <c r="E651" s="14">
        <v>3</v>
      </c>
      <c r="F651" s="14">
        <v>333.76470588235293</v>
      </c>
      <c r="G651" s="14">
        <v>353.47058823529414</v>
      </c>
      <c r="H651" s="14">
        <v>363.29411764705884</v>
      </c>
    </row>
    <row r="652" spans="1:8" hidden="1" x14ac:dyDescent="0.2">
      <c r="A652" s="39">
        <v>2191</v>
      </c>
      <c r="B652" s="14"/>
      <c r="C652" s="14">
        <v>3</v>
      </c>
      <c r="D652" s="14">
        <v>87</v>
      </c>
      <c r="E652" s="14">
        <v>3</v>
      </c>
      <c r="F652" s="14">
        <v>332.4712643678161</v>
      </c>
      <c r="G652" s="14">
        <v>360.62068965517238</v>
      </c>
      <c r="H652" s="14">
        <v>362.42528735632169</v>
      </c>
    </row>
    <row r="653" spans="1:8" hidden="1" x14ac:dyDescent="0.2">
      <c r="A653" s="39">
        <v>2181</v>
      </c>
      <c r="B653" s="14"/>
      <c r="C653" s="14">
        <v>3</v>
      </c>
      <c r="D653" s="14">
        <v>38</v>
      </c>
      <c r="E653" s="14">
        <v>3</v>
      </c>
      <c r="F653" s="14">
        <v>350.68421052631584</v>
      </c>
      <c r="G653" s="14">
        <v>370.60526315789474</v>
      </c>
      <c r="H653" s="14">
        <v>376.23684210526324</v>
      </c>
    </row>
    <row r="654" spans="1:8" hidden="1" x14ac:dyDescent="0.2">
      <c r="A654" s="39">
        <v>2161</v>
      </c>
      <c r="B654" s="14"/>
      <c r="C654" s="14">
        <v>3</v>
      </c>
      <c r="D654" s="14">
        <v>6</v>
      </c>
      <c r="E654" s="14">
        <v>3</v>
      </c>
      <c r="F654" s="14">
        <v>312.66666666666669</v>
      </c>
      <c r="G654" s="14">
        <v>359.33333333333337</v>
      </c>
      <c r="H654" s="14">
        <v>379</v>
      </c>
    </row>
    <row r="655" spans="1:8" hidden="1" x14ac:dyDescent="0.2">
      <c r="A655" s="39">
        <v>2151</v>
      </c>
      <c r="B655" s="14"/>
      <c r="C655" s="14">
        <v>3</v>
      </c>
      <c r="D655" s="14">
        <v>38</v>
      </c>
      <c r="E655" s="14">
        <v>3</v>
      </c>
      <c r="F655" s="14">
        <v>332</v>
      </c>
      <c r="G655" s="14">
        <v>360.13157894736833</v>
      </c>
      <c r="H655" s="14">
        <v>366.23684210526312</v>
      </c>
    </row>
    <row r="656" spans="1:8" hidden="1" x14ac:dyDescent="0.2">
      <c r="A656" s="39">
        <v>2111</v>
      </c>
      <c r="B656" s="14"/>
      <c r="C656" s="14">
        <v>3</v>
      </c>
      <c r="D656" s="14">
        <v>43</v>
      </c>
      <c r="E656" s="14">
        <v>3</v>
      </c>
      <c r="F656" s="14">
        <v>337.37209302325579</v>
      </c>
      <c r="G656" s="14">
        <v>349.97674418604646</v>
      </c>
      <c r="H656" s="14">
        <v>361.46511627906978</v>
      </c>
    </row>
    <row r="657" spans="1:8" hidden="1" x14ac:dyDescent="0.2">
      <c r="A657" s="39">
        <v>2081</v>
      </c>
      <c r="B657" s="14"/>
      <c r="C657" s="14">
        <v>3</v>
      </c>
      <c r="D657" s="14">
        <v>14</v>
      </c>
      <c r="E657" s="14">
        <v>3</v>
      </c>
      <c r="F657" s="14">
        <v>339.92857142857144</v>
      </c>
      <c r="G657" s="14">
        <v>361.92857142857144</v>
      </c>
      <c r="H657" s="14">
        <v>385.28571428571428</v>
      </c>
    </row>
    <row r="658" spans="1:8" hidden="1" x14ac:dyDescent="0.2">
      <c r="A658" s="39">
        <v>2060</v>
      </c>
      <c r="B658" s="14"/>
      <c r="C658" s="14">
        <v>3</v>
      </c>
      <c r="D658" s="14">
        <v>4</v>
      </c>
      <c r="E658" s="14">
        <v>3</v>
      </c>
      <c r="F658" s="14">
        <v>324.75</v>
      </c>
      <c r="G658" s="14">
        <v>358.75</v>
      </c>
      <c r="H658" s="14">
        <v>366.25</v>
      </c>
    </row>
    <row r="659" spans="1:8" hidden="1" x14ac:dyDescent="0.2">
      <c r="A659" s="39">
        <v>2041</v>
      </c>
      <c r="B659" s="14"/>
      <c r="C659" s="14">
        <v>3</v>
      </c>
      <c r="D659" s="14">
        <v>13</v>
      </c>
      <c r="E659" s="14">
        <v>3</v>
      </c>
      <c r="F659" s="14">
        <v>327.38461538461536</v>
      </c>
      <c r="G659" s="14">
        <v>341.38461538461542</v>
      </c>
      <c r="H659" s="14">
        <v>354.61538461538453</v>
      </c>
    </row>
    <row r="660" spans="1:8" hidden="1" x14ac:dyDescent="0.2">
      <c r="A660" s="39">
        <v>2021</v>
      </c>
      <c r="B660" s="14"/>
      <c r="C660" s="14">
        <v>3</v>
      </c>
      <c r="D660" s="14">
        <v>12</v>
      </c>
      <c r="E660" s="14">
        <v>3</v>
      </c>
      <c r="F660" s="14">
        <v>331.75</v>
      </c>
      <c r="G660" s="14">
        <v>376.91666666666669</v>
      </c>
      <c r="H660" s="14">
        <v>397</v>
      </c>
    </row>
    <row r="661" spans="1:8" hidden="1" x14ac:dyDescent="0.2">
      <c r="A661" s="39">
        <v>2013</v>
      </c>
      <c r="B661" s="14"/>
      <c r="C661" s="14">
        <v>3</v>
      </c>
      <c r="D661" s="14">
        <v>7</v>
      </c>
      <c r="E661" s="14">
        <v>3</v>
      </c>
      <c r="F661" s="14">
        <v>329.28571428571428</v>
      </c>
      <c r="G661" s="14">
        <v>359.28571428571428</v>
      </c>
      <c r="H661" s="14">
        <v>333.42857142857144</v>
      </c>
    </row>
    <row r="662" spans="1:8" hidden="1" x14ac:dyDescent="0.2">
      <c r="A662" s="39">
        <v>2007</v>
      </c>
      <c r="B662" s="14"/>
      <c r="C662" s="14">
        <v>3</v>
      </c>
      <c r="D662" s="14">
        <v>23</v>
      </c>
      <c r="E662" s="14">
        <v>3</v>
      </c>
      <c r="F662" s="14">
        <v>365.304347826087</v>
      </c>
      <c r="G662" s="14">
        <v>371.73913043478262</v>
      </c>
      <c r="H662" s="14">
        <v>371.73913043478257</v>
      </c>
    </row>
    <row r="663" spans="1:8" hidden="1" x14ac:dyDescent="0.2">
      <c r="A663" s="39">
        <v>2006</v>
      </c>
      <c r="B663" s="14"/>
      <c r="C663" s="14">
        <v>3</v>
      </c>
      <c r="D663" s="14">
        <v>1</v>
      </c>
      <c r="E663" s="14">
        <v>3</v>
      </c>
      <c r="F663" s="14">
        <v>339</v>
      </c>
      <c r="G663" s="14">
        <v>374</v>
      </c>
      <c r="H663" s="14">
        <v>302</v>
      </c>
    </row>
    <row r="664" spans="1:8" hidden="1" x14ac:dyDescent="0.2">
      <c r="A664" s="39">
        <v>2003</v>
      </c>
      <c r="B664" s="14"/>
      <c r="C664" s="14">
        <v>3</v>
      </c>
      <c r="D664" s="14">
        <v>15</v>
      </c>
      <c r="E664" s="14">
        <v>3</v>
      </c>
      <c r="F664" s="14">
        <v>373.66666666666674</v>
      </c>
      <c r="G664" s="14">
        <v>362.66666666666669</v>
      </c>
      <c r="H664" s="14">
        <v>394.93333333333334</v>
      </c>
    </row>
    <row r="665" spans="1:8" hidden="1" x14ac:dyDescent="0.2">
      <c r="A665" s="39">
        <v>2001</v>
      </c>
      <c r="B665" s="14"/>
      <c r="C665" s="14">
        <v>3</v>
      </c>
      <c r="D665" s="14">
        <v>12</v>
      </c>
      <c r="E665" s="14">
        <v>3</v>
      </c>
      <c r="F665" s="14">
        <v>332.25</v>
      </c>
      <c r="G665" s="14">
        <v>350.33333333333331</v>
      </c>
      <c r="H665" s="14">
        <v>377.91666666666663</v>
      </c>
    </row>
    <row r="666" spans="1:8" hidden="1" x14ac:dyDescent="0.2">
      <c r="A666" s="39">
        <v>1921</v>
      </c>
      <c r="B666" s="14"/>
      <c r="C666" s="14">
        <v>3</v>
      </c>
      <c r="D666" s="14">
        <v>32</v>
      </c>
      <c r="E666" s="14">
        <v>3</v>
      </c>
      <c r="F666" s="14">
        <v>331.40625</v>
      </c>
      <c r="G666" s="14">
        <v>360.46875000000006</v>
      </c>
      <c r="H666" s="14">
        <v>371.46875000000006</v>
      </c>
    </row>
    <row r="667" spans="1:8" hidden="1" x14ac:dyDescent="0.2">
      <c r="A667" s="39">
        <v>1881</v>
      </c>
      <c r="B667" s="14"/>
      <c r="C667" s="14">
        <v>3</v>
      </c>
      <c r="D667" s="14">
        <v>35</v>
      </c>
      <c r="E667" s="14">
        <v>3</v>
      </c>
      <c r="F667" s="14">
        <v>342.3142857142858</v>
      </c>
      <c r="G667" s="14">
        <v>348.2</v>
      </c>
      <c r="H667" s="14">
        <v>362.34285714285716</v>
      </c>
    </row>
    <row r="668" spans="1:8" hidden="1" x14ac:dyDescent="0.2">
      <c r="A668" s="39">
        <v>1841</v>
      </c>
      <c r="B668" s="14"/>
      <c r="C668" s="14">
        <v>3</v>
      </c>
      <c r="D668" s="14">
        <v>18</v>
      </c>
      <c r="E668" s="14">
        <v>3</v>
      </c>
      <c r="F668" s="14">
        <v>345.16666666666663</v>
      </c>
      <c r="G668" s="14">
        <v>362.5</v>
      </c>
      <c r="H668" s="14">
        <v>356.55555555555566</v>
      </c>
    </row>
    <row r="669" spans="1:8" hidden="1" x14ac:dyDescent="0.2">
      <c r="A669" s="39">
        <v>1811</v>
      </c>
      <c r="B669" s="14"/>
      <c r="C669" s="14">
        <v>3</v>
      </c>
      <c r="D669" s="14">
        <v>20</v>
      </c>
      <c r="E669" s="14">
        <v>3</v>
      </c>
      <c r="F669" s="14">
        <v>327.9</v>
      </c>
      <c r="G669" s="14">
        <v>357</v>
      </c>
      <c r="H669" s="14">
        <v>377.79999999999995</v>
      </c>
    </row>
    <row r="670" spans="1:8" hidden="1" x14ac:dyDescent="0.2">
      <c r="A670" s="39">
        <v>1801</v>
      </c>
      <c r="B670" s="14"/>
      <c r="C670" s="14">
        <v>3</v>
      </c>
      <c r="D670" s="14">
        <v>35</v>
      </c>
      <c r="E670" s="14">
        <v>3</v>
      </c>
      <c r="F670" s="14">
        <v>325.37142857142851</v>
      </c>
      <c r="G670" s="14">
        <v>336.22857142857151</v>
      </c>
      <c r="H670" s="14">
        <v>346.02857142857141</v>
      </c>
    </row>
    <row r="671" spans="1:8" hidden="1" x14ac:dyDescent="0.2">
      <c r="A671" s="39">
        <v>1761</v>
      </c>
      <c r="B671" s="14"/>
      <c r="C671" s="14">
        <v>3</v>
      </c>
      <c r="D671" s="14">
        <v>19</v>
      </c>
      <c r="E671" s="14">
        <v>3</v>
      </c>
      <c r="F671" s="14">
        <v>309.94736842105266</v>
      </c>
      <c r="G671" s="14">
        <v>364.10526315789474</v>
      </c>
      <c r="H671" s="14">
        <v>378.31578947368422</v>
      </c>
    </row>
    <row r="672" spans="1:8" hidden="1" x14ac:dyDescent="0.2">
      <c r="A672" s="39">
        <v>1721</v>
      </c>
      <c r="B672" s="14"/>
      <c r="C672" s="14">
        <v>3</v>
      </c>
      <c r="D672" s="14">
        <v>23</v>
      </c>
      <c r="E672" s="14">
        <v>3</v>
      </c>
      <c r="F672" s="14">
        <v>324.08695652173924</v>
      </c>
      <c r="G672" s="14">
        <v>362.52173913043481</v>
      </c>
      <c r="H672" s="14">
        <v>368.91304347826082</v>
      </c>
    </row>
    <row r="673" spans="1:8" hidden="1" x14ac:dyDescent="0.2">
      <c r="A673" s="39">
        <v>1691</v>
      </c>
      <c r="B673" s="14"/>
      <c r="C673" s="14">
        <v>3</v>
      </c>
      <c r="D673" s="14">
        <v>25</v>
      </c>
      <c r="E673" s="14">
        <v>3</v>
      </c>
      <c r="F673" s="14">
        <v>338.83999999999992</v>
      </c>
      <c r="G673" s="14">
        <v>342.79999999999995</v>
      </c>
      <c r="H673" s="14">
        <v>360.64</v>
      </c>
    </row>
    <row r="674" spans="1:8" hidden="1" x14ac:dyDescent="0.2">
      <c r="A674" s="39">
        <v>1681</v>
      </c>
      <c r="B674" s="14"/>
      <c r="C674" s="14">
        <v>3</v>
      </c>
      <c r="D674" s="14">
        <v>8</v>
      </c>
      <c r="E674" s="14">
        <v>3</v>
      </c>
      <c r="F674" s="14">
        <v>352.875</v>
      </c>
      <c r="G674" s="14">
        <v>375.12499999999994</v>
      </c>
      <c r="H674" s="14">
        <v>335.375</v>
      </c>
    </row>
    <row r="675" spans="1:8" hidden="1" x14ac:dyDescent="0.2">
      <c r="A675" s="39">
        <v>1641</v>
      </c>
      <c r="B675" s="14"/>
      <c r="C675" s="14">
        <v>3</v>
      </c>
      <c r="D675" s="14">
        <v>14</v>
      </c>
      <c r="E675" s="14">
        <v>3</v>
      </c>
      <c r="F675" s="14">
        <v>327.85714285714289</v>
      </c>
      <c r="G675" s="14">
        <v>353.07142857142856</v>
      </c>
      <c r="H675" s="14">
        <v>356.78571428571433</v>
      </c>
    </row>
    <row r="676" spans="1:8" hidden="1" x14ac:dyDescent="0.2">
      <c r="A676" s="39">
        <v>1601</v>
      </c>
      <c r="B676" s="14"/>
      <c r="C676" s="14">
        <v>3</v>
      </c>
      <c r="D676" s="14">
        <v>7</v>
      </c>
      <c r="E676" s="14">
        <v>3</v>
      </c>
      <c r="F676" s="14">
        <v>347.28571428571433</v>
      </c>
      <c r="G676" s="14">
        <v>364.14285714285717</v>
      </c>
      <c r="H676" s="14">
        <v>351.28571428571428</v>
      </c>
    </row>
    <row r="677" spans="1:8" hidden="1" x14ac:dyDescent="0.2">
      <c r="A677" s="39">
        <v>1561</v>
      </c>
      <c r="B677" s="14"/>
      <c r="C677" s="14">
        <v>3</v>
      </c>
      <c r="D677" s="14">
        <v>16</v>
      </c>
      <c r="E677" s="14">
        <v>3</v>
      </c>
      <c r="F677" s="14">
        <v>322.62500000000006</v>
      </c>
      <c r="G677" s="14">
        <v>376.9375</v>
      </c>
      <c r="H677" s="14">
        <v>330.18749999999994</v>
      </c>
    </row>
    <row r="678" spans="1:8" hidden="1" x14ac:dyDescent="0.2">
      <c r="A678" s="39">
        <v>1521</v>
      </c>
      <c r="B678" s="14"/>
      <c r="C678" s="14">
        <v>3</v>
      </c>
      <c r="D678" s="14">
        <v>16</v>
      </c>
      <c r="E678" s="14">
        <v>3</v>
      </c>
      <c r="F678" s="14">
        <v>335.375</v>
      </c>
      <c r="G678" s="14">
        <v>358.75</v>
      </c>
      <c r="H678" s="14">
        <v>354.43749999999994</v>
      </c>
    </row>
    <row r="679" spans="1:8" hidden="1" x14ac:dyDescent="0.2">
      <c r="A679" s="39">
        <v>1481</v>
      </c>
      <c r="B679" s="14"/>
      <c r="C679" s="14">
        <v>3</v>
      </c>
      <c r="D679" s="14">
        <v>25</v>
      </c>
      <c r="E679" s="14">
        <v>3</v>
      </c>
      <c r="F679" s="14">
        <v>338.0800000000001</v>
      </c>
      <c r="G679" s="14">
        <v>350.48</v>
      </c>
      <c r="H679" s="14">
        <v>348.08</v>
      </c>
    </row>
    <row r="680" spans="1:8" hidden="1" x14ac:dyDescent="0.2">
      <c r="A680" s="39">
        <v>1441</v>
      </c>
      <c r="B680" s="14"/>
      <c r="C680" s="14">
        <v>3</v>
      </c>
      <c r="D680" s="14">
        <v>11</v>
      </c>
      <c r="E680" s="14">
        <v>3</v>
      </c>
      <c r="F680" s="14">
        <v>328.72727272727269</v>
      </c>
      <c r="G680" s="14">
        <v>356.45454545454544</v>
      </c>
      <c r="H680" s="14">
        <v>365.72727272727275</v>
      </c>
    </row>
    <row r="681" spans="1:8" hidden="1" x14ac:dyDescent="0.2">
      <c r="A681" s="39">
        <v>1401</v>
      </c>
      <c r="B681" s="14"/>
      <c r="C681" s="14">
        <v>3</v>
      </c>
      <c r="D681" s="14">
        <v>11</v>
      </c>
      <c r="E681" s="14">
        <v>3</v>
      </c>
      <c r="F681" s="14">
        <v>349.45454545454544</v>
      </c>
      <c r="G681" s="14">
        <v>366.27272727272725</v>
      </c>
      <c r="H681" s="14">
        <v>377.36363636363643</v>
      </c>
    </row>
    <row r="682" spans="1:8" hidden="1" x14ac:dyDescent="0.2">
      <c r="A682" s="39">
        <v>1371</v>
      </c>
      <c r="B682" s="14"/>
      <c r="C682" s="14">
        <v>3</v>
      </c>
      <c r="D682" s="14">
        <v>36</v>
      </c>
      <c r="E682" s="14">
        <v>3</v>
      </c>
      <c r="F682" s="14">
        <v>348.47222222222211</v>
      </c>
      <c r="G682" s="14">
        <v>347.22222222222217</v>
      </c>
      <c r="H682" s="14">
        <v>359.86111111111109</v>
      </c>
    </row>
    <row r="683" spans="1:8" hidden="1" x14ac:dyDescent="0.2">
      <c r="A683" s="39">
        <v>1361</v>
      </c>
      <c r="B683" s="14"/>
      <c r="C683" s="14">
        <v>3</v>
      </c>
      <c r="D683" s="14">
        <v>6</v>
      </c>
      <c r="E683" s="14">
        <v>3</v>
      </c>
      <c r="F683" s="14">
        <v>320</v>
      </c>
      <c r="G683" s="14">
        <v>392</v>
      </c>
      <c r="H683" s="14">
        <v>332.83</v>
      </c>
    </row>
    <row r="684" spans="1:8" hidden="1" x14ac:dyDescent="0.2">
      <c r="A684" s="39">
        <v>1331</v>
      </c>
      <c r="B684" s="14"/>
      <c r="C684" s="14">
        <v>3</v>
      </c>
      <c r="D684" s="14">
        <v>42</v>
      </c>
      <c r="E684" s="14">
        <v>3</v>
      </c>
      <c r="F684" s="14">
        <v>330.71428571428584</v>
      </c>
      <c r="G684" s="14">
        <v>366.38095238095246</v>
      </c>
      <c r="H684" s="14">
        <v>365.04761904761915</v>
      </c>
    </row>
    <row r="685" spans="1:8" hidden="1" x14ac:dyDescent="0.2">
      <c r="A685" s="39">
        <v>1281</v>
      </c>
      <c r="B685" s="14"/>
      <c r="C685" s="14">
        <v>3</v>
      </c>
      <c r="D685" s="14">
        <v>20</v>
      </c>
      <c r="E685" s="14">
        <v>3</v>
      </c>
      <c r="F685" s="14">
        <v>340.1</v>
      </c>
      <c r="G685" s="14">
        <v>372.79999999999995</v>
      </c>
      <c r="H685" s="14">
        <v>369.14999999999992</v>
      </c>
    </row>
    <row r="686" spans="1:8" hidden="1" x14ac:dyDescent="0.2">
      <c r="A686" s="39">
        <v>1241</v>
      </c>
      <c r="B686" s="14"/>
      <c r="C686" s="14">
        <v>3</v>
      </c>
      <c r="D686" s="14">
        <v>51</v>
      </c>
      <c r="E686" s="14">
        <v>3</v>
      </c>
      <c r="F686" s="14">
        <v>346.37254901960785</v>
      </c>
      <c r="G686" s="14">
        <v>360.19607843137248</v>
      </c>
      <c r="H686" s="14">
        <v>357.39215686274514</v>
      </c>
    </row>
    <row r="687" spans="1:8" hidden="1" x14ac:dyDescent="0.2">
      <c r="A687" s="39">
        <v>1161</v>
      </c>
      <c r="B687" s="14"/>
      <c r="C687" s="14">
        <v>3</v>
      </c>
      <c r="D687" s="14">
        <v>17</v>
      </c>
      <c r="E687" s="14">
        <v>3</v>
      </c>
      <c r="F687" s="14">
        <v>365.76470588235293</v>
      </c>
      <c r="G687" s="14">
        <v>375.58823529411762</v>
      </c>
      <c r="H687" s="14">
        <v>387.52941176470586</v>
      </c>
    </row>
    <row r="688" spans="1:8" hidden="1" x14ac:dyDescent="0.2">
      <c r="A688" s="39">
        <v>1121</v>
      </c>
      <c r="B688" s="14"/>
      <c r="C688" s="14">
        <v>3</v>
      </c>
      <c r="D688" s="14">
        <v>46</v>
      </c>
      <c r="E688" s="14">
        <v>3</v>
      </c>
      <c r="F688" s="14">
        <v>333.41304347826087</v>
      </c>
      <c r="G688" s="14">
        <v>353.08695652173913</v>
      </c>
      <c r="H688" s="14">
        <v>348.58695652173918</v>
      </c>
    </row>
    <row r="689" spans="1:8" hidden="1" x14ac:dyDescent="0.2">
      <c r="A689" s="39">
        <v>1081</v>
      </c>
      <c r="B689" s="14"/>
      <c r="C689" s="14">
        <v>3</v>
      </c>
      <c r="D689" s="14">
        <v>27</v>
      </c>
      <c r="E689" s="14">
        <v>3</v>
      </c>
      <c r="F689" s="14">
        <v>330.18518518518516</v>
      </c>
      <c r="G689" s="14">
        <v>341.62962962962973</v>
      </c>
      <c r="H689" s="14">
        <v>370.92592592592592</v>
      </c>
    </row>
    <row r="690" spans="1:8" hidden="1" x14ac:dyDescent="0.2">
      <c r="A690" s="39">
        <v>1041</v>
      </c>
      <c r="B690" s="14"/>
      <c r="C690" s="14">
        <v>3</v>
      </c>
      <c r="D690" s="14">
        <v>25</v>
      </c>
      <c r="E690" s="14">
        <v>3</v>
      </c>
      <c r="F690" s="14">
        <v>323.04000000000002</v>
      </c>
      <c r="G690" s="14">
        <v>345.44000000000005</v>
      </c>
      <c r="H690" s="14">
        <v>354.32</v>
      </c>
    </row>
    <row r="691" spans="1:8" hidden="1" x14ac:dyDescent="0.2">
      <c r="A691" s="39">
        <v>1020</v>
      </c>
      <c r="B691" s="14"/>
      <c r="C691" s="14">
        <v>3</v>
      </c>
      <c r="D691" s="14">
        <v>8</v>
      </c>
      <c r="E691" s="14">
        <v>3</v>
      </c>
      <c r="F691" s="14">
        <v>359.625</v>
      </c>
      <c r="G691" s="14">
        <v>362.5</v>
      </c>
      <c r="H691" s="14">
        <v>398.125</v>
      </c>
    </row>
    <row r="692" spans="1:8" hidden="1" x14ac:dyDescent="0.2">
      <c r="A692" s="39">
        <v>1017</v>
      </c>
      <c r="B692" s="14"/>
      <c r="C692" s="14">
        <v>3</v>
      </c>
      <c r="D692" s="14">
        <v>13</v>
      </c>
      <c r="E692" s="14">
        <v>3</v>
      </c>
      <c r="F692" s="14">
        <v>344.84615384615387</v>
      </c>
      <c r="G692" s="14">
        <v>360.53846153846155</v>
      </c>
      <c r="H692" s="14">
        <v>344.53846153846155</v>
      </c>
    </row>
    <row r="693" spans="1:8" hidden="1" x14ac:dyDescent="0.2">
      <c r="A693" s="39">
        <v>1010</v>
      </c>
      <c r="B693" s="14"/>
      <c r="C693" s="14">
        <v>3</v>
      </c>
      <c r="D693" s="14">
        <v>30</v>
      </c>
      <c r="E693" s="14">
        <v>3</v>
      </c>
      <c r="F693" s="14">
        <v>354.06666666666666</v>
      </c>
      <c r="G693" s="14">
        <v>362.59999999999997</v>
      </c>
      <c r="H693" s="14">
        <v>385.66666666666657</v>
      </c>
    </row>
    <row r="694" spans="1:8" hidden="1" x14ac:dyDescent="0.2">
      <c r="A694" s="39">
        <v>1001</v>
      </c>
      <c r="B694" s="14"/>
      <c r="C694" s="14">
        <v>3</v>
      </c>
      <c r="D694" s="14">
        <v>39</v>
      </c>
      <c r="E694" s="14">
        <v>3</v>
      </c>
      <c r="F694" s="14">
        <v>327.48717948717945</v>
      </c>
      <c r="G694" s="14">
        <v>350.92307692307696</v>
      </c>
      <c r="H694" s="14">
        <v>367.00000000000006</v>
      </c>
    </row>
    <row r="695" spans="1:8" hidden="1" x14ac:dyDescent="0.2">
      <c r="A695" s="39">
        <v>961</v>
      </c>
      <c r="B695" s="14"/>
      <c r="C695" s="14">
        <v>3</v>
      </c>
      <c r="D695" s="14">
        <v>30</v>
      </c>
      <c r="E695" s="14">
        <v>3</v>
      </c>
      <c r="F695" s="14">
        <v>353.16666666666663</v>
      </c>
      <c r="G695" s="14">
        <v>355.86666666666667</v>
      </c>
      <c r="H695" s="14">
        <v>367.33333333333326</v>
      </c>
    </row>
    <row r="696" spans="1:8" hidden="1" x14ac:dyDescent="0.2">
      <c r="A696" s="39">
        <v>950</v>
      </c>
      <c r="B696" s="14"/>
      <c r="C696" s="14">
        <v>3</v>
      </c>
      <c r="D696" s="14">
        <v>35</v>
      </c>
      <c r="E696" s="14">
        <v>3</v>
      </c>
      <c r="F696" s="14">
        <v>351.62857142857143</v>
      </c>
      <c r="G696" s="14">
        <v>371.4285714285715</v>
      </c>
      <c r="H696" s="14">
        <v>356.05714285714294</v>
      </c>
    </row>
    <row r="697" spans="1:8" hidden="1" x14ac:dyDescent="0.2">
      <c r="A697" s="39">
        <v>881</v>
      </c>
      <c r="B697" s="14"/>
      <c r="C697" s="14">
        <v>3</v>
      </c>
      <c r="D697" s="14">
        <v>25</v>
      </c>
      <c r="E697" s="14">
        <v>3</v>
      </c>
      <c r="F697" s="14">
        <v>352.76</v>
      </c>
      <c r="G697" s="14">
        <v>359.64000000000004</v>
      </c>
      <c r="H697" s="14">
        <v>367.12</v>
      </c>
    </row>
    <row r="698" spans="1:8" hidden="1" x14ac:dyDescent="0.2">
      <c r="A698" s="39">
        <v>861</v>
      </c>
      <c r="B698" s="14"/>
      <c r="C698" s="14">
        <v>3</v>
      </c>
      <c r="D698" s="14">
        <v>7</v>
      </c>
      <c r="E698" s="14">
        <v>3</v>
      </c>
      <c r="F698" s="14">
        <v>343.28571428571428</v>
      </c>
      <c r="G698" s="14">
        <v>370.42857142857139</v>
      </c>
      <c r="H698" s="14">
        <v>371.14285714285717</v>
      </c>
    </row>
    <row r="699" spans="1:8" hidden="1" x14ac:dyDescent="0.2">
      <c r="A699" s="39">
        <v>841</v>
      </c>
      <c r="B699" s="14"/>
      <c r="C699" s="14">
        <v>3</v>
      </c>
      <c r="D699" s="14">
        <v>6</v>
      </c>
      <c r="E699" s="14">
        <v>3</v>
      </c>
      <c r="F699" s="14">
        <v>324.66666666666663</v>
      </c>
      <c r="G699" s="14">
        <v>389.83333333333337</v>
      </c>
      <c r="H699" s="14">
        <v>400.33333333333331</v>
      </c>
    </row>
    <row r="700" spans="1:8" hidden="1" x14ac:dyDescent="0.2">
      <c r="A700" s="39">
        <v>831</v>
      </c>
      <c r="B700" s="14"/>
      <c r="C700" s="14">
        <v>3</v>
      </c>
      <c r="D700" s="14">
        <v>28</v>
      </c>
      <c r="E700" s="14">
        <v>3</v>
      </c>
      <c r="F700" s="14">
        <v>331.32142857142856</v>
      </c>
      <c r="G700" s="14">
        <v>358.96428571428567</v>
      </c>
      <c r="H700" s="14">
        <v>381.50000000000006</v>
      </c>
    </row>
    <row r="701" spans="1:8" hidden="1" x14ac:dyDescent="0.2">
      <c r="A701" s="39">
        <v>771</v>
      </c>
      <c r="B701" s="14"/>
      <c r="C701" s="14">
        <v>3</v>
      </c>
      <c r="D701" s="14">
        <v>8</v>
      </c>
      <c r="E701" s="14">
        <v>3</v>
      </c>
      <c r="F701" s="14">
        <v>340.375</v>
      </c>
      <c r="G701" s="14">
        <v>341.125</v>
      </c>
      <c r="H701" s="14">
        <v>342.125</v>
      </c>
    </row>
    <row r="702" spans="1:8" hidden="1" x14ac:dyDescent="0.2">
      <c r="A702" s="39">
        <v>761</v>
      </c>
      <c r="B702" s="14"/>
      <c r="C702" s="14">
        <v>3</v>
      </c>
      <c r="D702" s="14">
        <v>18</v>
      </c>
      <c r="E702" s="14">
        <v>3</v>
      </c>
      <c r="F702" s="14">
        <v>341.22222222222217</v>
      </c>
      <c r="G702" s="14">
        <v>358.11111111111109</v>
      </c>
      <c r="H702" s="14">
        <v>372.8888888888888</v>
      </c>
    </row>
    <row r="703" spans="1:8" hidden="1" x14ac:dyDescent="0.2">
      <c r="A703" s="39">
        <v>721</v>
      </c>
      <c r="B703" s="14"/>
      <c r="C703" s="14">
        <v>3</v>
      </c>
      <c r="D703" s="14">
        <v>20</v>
      </c>
      <c r="E703" s="14">
        <v>3</v>
      </c>
      <c r="F703" s="14">
        <v>335.55</v>
      </c>
      <c r="G703" s="14">
        <v>355.8</v>
      </c>
      <c r="H703" s="14">
        <v>363.2</v>
      </c>
    </row>
    <row r="704" spans="1:8" hidden="1" x14ac:dyDescent="0.2">
      <c r="A704" s="39">
        <v>681</v>
      </c>
      <c r="B704" s="14"/>
      <c r="C704" s="14">
        <v>3</v>
      </c>
      <c r="D704" s="14">
        <v>3</v>
      </c>
      <c r="E704" s="14">
        <v>3</v>
      </c>
      <c r="F704" s="14">
        <v>330</v>
      </c>
      <c r="G704" s="14">
        <v>353</v>
      </c>
      <c r="H704" s="14">
        <v>316</v>
      </c>
    </row>
    <row r="705" spans="1:8" hidden="1" x14ac:dyDescent="0.2">
      <c r="A705" s="39">
        <v>671</v>
      </c>
      <c r="B705" s="14"/>
      <c r="C705" s="14">
        <v>3</v>
      </c>
      <c r="D705" s="14">
        <v>38</v>
      </c>
      <c r="E705" s="14">
        <v>3</v>
      </c>
      <c r="F705" s="14">
        <v>333.99999999999989</v>
      </c>
      <c r="G705" s="14">
        <v>362.5263157894737</v>
      </c>
      <c r="H705" s="14">
        <v>367.36842105263156</v>
      </c>
    </row>
    <row r="706" spans="1:8" hidden="1" x14ac:dyDescent="0.2">
      <c r="A706" s="39">
        <v>661</v>
      </c>
      <c r="B706" s="14"/>
      <c r="C706" s="14">
        <v>3</v>
      </c>
      <c r="D706" s="14">
        <v>11</v>
      </c>
      <c r="E706" s="14">
        <v>3</v>
      </c>
      <c r="F706" s="14">
        <v>316.63636363636357</v>
      </c>
      <c r="G706" s="14">
        <v>352.09090909090912</v>
      </c>
      <c r="H706" s="14">
        <v>341.81818181818181</v>
      </c>
    </row>
    <row r="707" spans="1:8" hidden="1" x14ac:dyDescent="0.2">
      <c r="A707" s="39">
        <v>651</v>
      </c>
      <c r="B707" s="14"/>
      <c r="C707" s="14">
        <v>3</v>
      </c>
      <c r="D707" s="14">
        <v>15</v>
      </c>
      <c r="E707" s="14">
        <v>3</v>
      </c>
      <c r="F707" s="14">
        <v>328.2</v>
      </c>
      <c r="G707" s="14">
        <v>364.06666666666661</v>
      </c>
      <c r="H707" s="14">
        <v>332.93333333333334</v>
      </c>
    </row>
    <row r="708" spans="1:8" hidden="1" x14ac:dyDescent="0.2">
      <c r="A708" s="39">
        <v>641</v>
      </c>
      <c r="B708" s="14"/>
      <c r="C708" s="14">
        <v>3</v>
      </c>
      <c r="D708" s="14">
        <v>25</v>
      </c>
      <c r="E708" s="14">
        <v>3</v>
      </c>
      <c r="F708" s="14">
        <v>339.96</v>
      </c>
      <c r="G708" s="14">
        <v>359.92</v>
      </c>
      <c r="H708" s="14">
        <v>378.00000000000006</v>
      </c>
    </row>
    <row r="709" spans="1:8" hidden="1" x14ac:dyDescent="0.2">
      <c r="A709" s="39">
        <v>600</v>
      </c>
      <c r="B709" s="14"/>
      <c r="C709" s="14">
        <v>3</v>
      </c>
      <c r="D709" s="14">
        <v>21</v>
      </c>
      <c r="E709" s="14">
        <v>3</v>
      </c>
      <c r="F709" s="14">
        <v>351.85714285714289</v>
      </c>
      <c r="G709" s="14">
        <v>366</v>
      </c>
      <c r="H709" s="14">
        <v>371.38095238095241</v>
      </c>
    </row>
    <row r="710" spans="1:8" hidden="1" x14ac:dyDescent="0.2">
      <c r="A710" s="39">
        <v>561</v>
      </c>
      <c r="B710" s="14"/>
      <c r="C710" s="14">
        <v>3</v>
      </c>
      <c r="D710" s="14">
        <v>23</v>
      </c>
      <c r="E710" s="14">
        <v>3</v>
      </c>
      <c r="F710" s="14">
        <v>327.26086956521738</v>
      </c>
      <c r="G710" s="14">
        <v>360.82608695652175</v>
      </c>
      <c r="H710" s="14">
        <v>375.56521739130432</v>
      </c>
    </row>
    <row r="711" spans="1:8" hidden="1" x14ac:dyDescent="0.2">
      <c r="A711" s="39">
        <v>521</v>
      </c>
      <c r="B711" s="14"/>
      <c r="C711" s="14">
        <v>3</v>
      </c>
      <c r="D711" s="14">
        <v>16</v>
      </c>
      <c r="E711" s="14">
        <v>3</v>
      </c>
      <c r="F711" s="14">
        <v>330.4375</v>
      </c>
      <c r="G711" s="14">
        <v>345.9375</v>
      </c>
      <c r="H711" s="14">
        <v>332.37499999999994</v>
      </c>
    </row>
    <row r="712" spans="1:8" hidden="1" x14ac:dyDescent="0.2">
      <c r="A712" s="39">
        <v>520</v>
      </c>
      <c r="B712" s="14"/>
      <c r="C712" s="14">
        <v>3</v>
      </c>
      <c r="D712" s="14">
        <v>26</v>
      </c>
      <c r="E712" s="14">
        <v>3</v>
      </c>
      <c r="F712" s="14">
        <v>355.65384615384608</v>
      </c>
      <c r="G712" s="14">
        <v>382.46153846153851</v>
      </c>
      <c r="H712" s="14">
        <v>378.00000000000006</v>
      </c>
    </row>
    <row r="713" spans="1:8" hidden="1" x14ac:dyDescent="0.2">
      <c r="A713" s="39">
        <v>510</v>
      </c>
      <c r="B713" s="14"/>
      <c r="C713" s="14">
        <v>3</v>
      </c>
      <c r="D713" s="14">
        <v>11</v>
      </c>
      <c r="E713" s="14">
        <v>3</v>
      </c>
      <c r="F713" s="14">
        <v>318.90909090909088</v>
      </c>
      <c r="G713" s="14">
        <v>341.27272727272725</v>
      </c>
      <c r="H713" s="14">
        <v>352.18181818181819</v>
      </c>
    </row>
    <row r="714" spans="1:8" hidden="1" x14ac:dyDescent="0.2">
      <c r="A714" s="39">
        <v>481</v>
      </c>
      <c r="B714" s="14"/>
      <c r="C714" s="14">
        <v>3</v>
      </c>
      <c r="D714" s="14">
        <v>24</v>
      </c>
      <c r="E714" s="14">
        <v>3</v>
      </c>
      <c r="F714" s="14">
        <v>335.62499999999994</v>
      </c>
      <c r="G714" s="14">
        <v>351.33333333333331</v>
      </c>
      <c r="H714" s="14">
        <v>365.12499999999994</v>
      </c>
    </row>
    <row r="715" spans="1:8" hidden="1" x14ac:dyDescent="0.2">
      <c r="A715" s="39">
        <v>451</v>
      </c>
      <c r="B715" s="14"/>
      <c r="C715" s="14">
        <v>3</v>
      </c>
      <c r="D715" s="14">
        <v>35</v>
      </c>
      <c r="E715" s="14">
        <v>3</v>
      </c>
      <c r="F715" s="14">
        <v>350.02857142857147</v>
      </c>
      <c r="G715" s="14">
        <v>356.51428571428573</v>
      </c>
      <c r="H715" s="14">
        <v>379.68571428571431</v>
      </c>
    </row>
    <row r="716" spans="1:8" hidden="1" x14ac:dyDescent="0.2">
      <c r="A716" s="39">
        <v>441</v>
      </c>
      <c r="B716" s="14"/>
      <c r="C716" s="14">
        <v>3</v>
      </c>
      <c r="D716" s="14">
        <v>24</v>
      </c>
      <c r="E716" s="34">
        <v>3</v>
      </c>
      <c r="F716" s="14">
        <v>339.37500000000006</v>
      </c>
      <c r="G716" s="14">
        <v>359.125</v>
      </c>
      <c r="H716" s="14">
        <v>367.62500000000006</v>
      </c>
    </row>
    <row r="717" spans="1:8" hidden="1" x14ac:dyDescent="0.2">
      <c r="A717" s="39">
        <v>410</v>
      </c>
      <c r="B717" s="14"/>
      <c r="C717" s="14">
        <v>3</v>
      </c>
      <c r="D717" s="14">
        <v>19</v>
      </c>
      <c r="E717" s="14">
        <v>3</v>
      </c>
      <c r="F717" s="14">
        <v>346.89473684210526</v>
      </c>
      <c r="G717" s="14">
        <v>372.6315789473685</v>
      </c>
      <c r="H717" s="14">
        <v>376.26315789473682</v>
      </c>
    </row>
    <row r="718" spans="1:8" hidden="1" x14ac:dyDescent="0.2">
      <c r="A718" s="39">
        <v>401</v>
      </c>
      <c r="B718" s="14"/>
      <c r="C718" s="14">
        <v>3</v>
      </c>
      <c r="D718" s="14">
        <v>21</v>
      </c>
      <c r="E718" s="14">
        <v>3</v>
      </c>
      <c r="F718" s="14">
        <v>327.90476190476193</v>
      </c>
      <c r="G718" s="14">
        <v>337.52380952380952</v>
      </c>
      <c r="H718" s="14">
        <v>343.80952380952374</v>
      </c>
    </row>
    <row r="719" spans="1:8" hidden="1" x14ac:dyDescent="0.2">
      <c r="A719" s="39">
        <v>400</v>
      </c>
      <c r="B719" s="14"/>
      <c r="C719" s="14">
        <v>3</v>
      </c>
      <c r="D719" s="14">
        <v>27</v>
      </c>
      <c r="E719" s="14">
        <v>3</v>
      </c>
      <c r="F719" s="14">
        <v>346.70370370370364</v>
      </c>
      <c r="G719" s="14">
        <v>354.7037037037037</v>
      </c>
      <c r="H719" s="14">
        <v>373.74074074074076</v>
      </c>
    </row>
    <row r="720" spans="1:8" hidden="1" x14ac:dyDescent="0.2">
      <c r="A720" s="39">
        <v>342</v>
      </c>
      <c r="B720" s="14"/>
      <c r="C720" s="14">
        <v>3</v>
      </c>
      <c r="D720" s="14">
        <v>24</v>
      </c>
      <c r="E720" s="14">
        <v>3</v>
      </c>
      <c r="F720" s="14">
        <v>337.08333333333326</v>
      </c>
      <c r="G720" s="14">
        <v>333.125</v>
      </c>
      <c r="H720" s="14">
        <v>347.125</v>
      </c>
    </row>
    <row r="721" spans="1:8" hidden="1" x14ac:dyDescent="0.2">
      <c r="A721" s="39">
        <v>341</v>
      </c>
      <c r="B721" s="14"/>
      <c r="C721" s="14">
        <v>3</v>
      </c>
      <c r="D721" s="14">
        <v>18</v>
      </c>
      <c r="E721" s="14">
        <v>3</v>
      </c>
      <c r="F721" s="14">
        <v>330.16666666666663</v>
      </c>
      <c r="G721" s="14">
        <v>345.66666666666663</v>
      </c>
      <c r="H721" s="14">
        <v>334.66666666666669</v>
      </c>
    </row>
    <row r="722" spans="1:8" hidden="1" x14ac:dyDescent="0.2">
      <c r="A722" s="39">
        <v>339</v>
      </c>
      <c r="B722" s="14"/>
      <c r="C722" s="14">
        <v>3</v>
      </c>
      <c r="D722" s="14">
        <v>14</v>
      </c>
      <c r="E722" s="14">
        <v>3</v>
      </c>
      <c r="F722" s="14">
        <v>350.21428571428567</v>
      </c>
      <c r="G722" s="14">
        <v>365.85714285714289</v>
      </c>
      <c r="H722" s="14">
        <v>409</v>
      </c>
    </row>
    <row r="723" spans="1:8" hidden="1" x14ac:dyDescent="0.2">
      <c r="A723" s="39">
        <v>321</v>
      </c>
      <c r="B723" s="14"/>
      <c r="C723" s="14">
        <v>3</v>
      </c>
      <c r="D723" s="14">
        <v>32</v>
      </c>
      <c r="E723" s="14">
        <v>3</v>
      </c>
      <c r="F723" s="14">
        <v>318.59375000000006</v>
      </c>
      <c r="G723" s="14">
        <v>351.06249999999994</v>
      </c>
      <c r="H723" s="14">
        <v>362.3125</v>
      </c>
    </row>
    <row r="724" spans="1:8" hidden="1" x14ac:dyDescent="0.2">
      <c r="A724" s="39">
        <v>312</v>
      </c>
      <c r="B724" s="14"/>
      <c r="C724" s="14">
        <v>3</v>
      </c>
      <c r="D724" s="14">
        <v>24</v>
      </c>
      <c r="E724" s="14">
        <v>3</v>
      </c>
      <c r="F724" s="14">
        <v>334.58333333333337</v>
      </c>
      <c r="G724" s="14">
        <v>376.75</v>
      </c>
      <c r="H724" s="14">
        <v>370.95833333333337</v>
      </c>
    </row>
    <row r="725" spans="1:8" hidden="1" x14ac:dyDescent="0.2">
      <c r="A725" s="39">
        <v>311</v>
      </c>
      <c r="B725" s="14"/>
      <c r="C725" s="14">
        <v>3</v>
      </c>
      <c r="D725" s="14">
        <v>11</v>
      </c>
      <c r="E725" s="14">
        <v>3</v>
      </c>
      <c r="F725" s="14">
        <v>327</v>
      </c>
      <c r="G725" s="14">
        <v>342.09090909090907</v>
      </c>
      <c r="H725" s="14">
        <v>385.36363636363637</v>
      </c>
    </row>
    <row r="726" spans="1:8" hidden="1" x14ac:dyDescent="0.2">
      <c r="A726" s="39">
        <v>271</v>
      </c>
      <c r="B726" s="14"/>
      <c r="C726" s="14">
        <v>3</v>
      </c>
      <c r="D726" s="14">
        <v>26</v>
      </c>
      <c r="E726" s="14">
        <v>3</v>
      </c>
      <c r="F726" s="14">
        <v>334.76923076923083</v>
      </c>
      <c r="G726" s="14">
        <v>356.46153846153857</v>
      </c>
      <c r="H726" s="14">
        <v>360.61538461538464</v>
      </c>
    </row>
    <row r="727" spans="1:8" hidden="1" x14ac:dyDescent="0.2">
      <c r="A727" s="39">
        <v>261</v>
      </c>
      <c r="B727" s="34"/>
      <c r="C727" s="34">
        <v>3</v>
      </c>
      <c r="D727" s="34">
        <v>8</v>
      </c>
      <c r="E727" s="34">
        <v>3</v>
      </c>
      <c r="F727" s="34">
        <v>367.24999999999994</v>
      </c>
      <c r="G727" s="34">
        <v>364.75</v>
      </c>
      <c r="H727" s="34">
        <v>361.375</v>
      </c>
    </row>
    <row r="728" spans="1:8" hidden="1" x14ac:dyDescent="0.2">
      <c r="A728" s="39">
        <v>251</v>
      </c>
      <c r="B728" s="34"/>
      <c r="C728" s="34">
        <v>3</v>
      </c>
      <c r="D728" s="34">
        <v>31</v>
      </c>
      <c r="E728" s="34">
        <v>3</v>
      </c>
      <c r="F728" s="34">
        <v>333.12903225806451</v>
      </c>
      <c r="G728" s="34">
        <v>334.64516129032256</v>
      </c>
      <c r="H728" s="34">
        <v>355.58064516129031</v>
      </c>
    </row>
    <row r="729" spans="1:8" hidden="1" x14ac:dyDescent="0.2">
      <c r="A729" s="39">
        <v>241</v>
      </c>
      <c r="B729" s="34"/>
      <c r="C729" s="34">
        <v>3</v>
      </c>
      <c r="D729" s="34">
        <v>34</v>
      </c>
      <c r="E729" s="34">
        <v>3</v>
      </c>
      <c r="F729" s="34">
        <v>354.8235294117647</v>
      </c>
      <c r="G729" s="34">
        <v>374.97058823529397</v>
      </c>
      <c r="H729" s="34">
        <v>371.58823529411762</v>
      </c>
    </row>
    <row r="730" spans="1:8" hidden="1" x14ac:dyDescent="0.2">
      <c r="A730" s="39">
        <v>231</v>
      </c>
      <c r="B730" s="34"/>
      <c r="C730" s="34">
        <v>3</v>
      </c>
      <c r="D730" s="34">
        <v>47</v>
      </c>
      <c r="E730" s="34">
        <v>3</v>
      </c>
      <c r="F730" s="34">
        <v>343.06382978723406</v>
      </c>
      <c r="G730" s="34">
        <v>363.2978723404255</v>
      </c>
      <c r="H730" s="34">
        <v>365.44680851063833</v>
      </c>
    </row>
    <row r="731" spans="1:8" hidden="1" x14ac:dyDescent="0.2">
      <c r="A731" s="39">
        <v>215</v>
      </c>
      <c r="B731" s="34"/>
      <c r="C731" s="34">
        <v>3</v>
      </c>
      <c r="D731" s="34">
        <v>4</v>
      </c>
      <c r="E731" s="34">
        <v>3</v>
      </c>
      <c r="F731" s="34">
        <v>331</v>
      </c>
      <c r="G731" s="34">
        <v>330.5</v>
      </c>
      <c r="H731" s="34">
        <v>347.25</v>
      </c>
    </row>
    <row r="732" spans="1:8" hidden="1" x14ac:dyDescent="0.2">
      <c r="A732" s="39">
        <v>211</v>
      </c>
      <c r="B732" s="34"/>
      <c r="C732" s="34">
        <v>3</v>
      </c>
      <c r="D732" s="34">
        <v>44</v>
      </c>
      <c r="E732" s="34">
        <v>3</v>
      </c>
      <c r="F732" s="34">
        <v>333.61363636363643</v>
      </c>
      <c r="G732" s="34">
        <v>359.36363636363632</v>
      </c>
      <c r="H732" s="34">
        <v>339.09090909090912</v>
      </c>
    </row>
    <row r="733" spans="1:8" hidden="1" x14ac:dyDescent="0.2">
      <c r="A733" s="39">
        <v>161</v>
      </c>
      <c r="B733" s="34"/>
      <c r="C733" s="34">
        <v>3</v>
      </c>
      <c r="D733" s="34">
        <v>44</v>
      </c>
      <c r="E733" s="34">
        <v>3</v>
      </c>
      <c r="F733" s="34">
        <v>346.90909090909099</v>
      </c>
      <c r="G733" s="34">
        <v>368.45454545454533</v>
      </c>
      <c r="H733" s="34">
        <v>377.47727272727263</v>
      </c>
    </row>
    <row r="734" spans="1:8" hidden="1" x14ac:dyDescent="0.2">
      <c r="A734" s="39">
        <v>125</v>
      </c>
      <c r="B734" s="34"/>
      <c r="C734" s="34">
        <v>3</v>
      </c>
      <c r="D734" s="34">
        <v>52</v>
      </c>
      <c r="E734" s="34">
        <v>3</v>
      </c>
      <c r="F734" s="34">
        <v>342.53846153846155</v>
      </c>
      <c r="G734" s="34">
        <v>363.11538461538476</v>
      </c>
      <c r="H734" s="34">
        <v>368.44230769230768</v>
      </c>
    </row>
    <row r="735" spans="1:8" hidden="1" x14ac:dyDescent="0.2">
      <c r="A735" s="39">
        <v>122</v>
      </c>
      <c r="B735" s="34"/>
      <c r="C735" s="34">
        <v>3</v>
      </c>
      <c r="D735" s="34">
        <v>41</v>
      </c>
      <c r="E735" s="34">
        <v>3</v>
      </c>
      <c r="F735" s="34">
        <v>341.5609756097561</v>
      </c>
      <c r="G735" s="34">
        <v>357.21951219512204</v>
      </c>
      <c r="H735" s="34">
        <v>366.41463414634143</v>
      </c>
    </row>
    <row r="736" spans="1:8" hidden="1" x14ac:dyDescent="0.2">
      <c r="A736" s="39">
        <v>113</v>
      </c>
      <c r="B736" s="34"/>
      <c r="C736" s="34">
        <v>3</v>
      </c>
      <c r="D736" s="34">
        <v>1</v>
      </c>
      <c r="E736" s="34">
        <v>3</v>
      </c>
      <c r="F736" s="34">
        <v>300</v>
      </c>
      <c r="G736" s="34">
        <v>322</v>
      </c>
      <c r="H736" s="34">
        <v>430</v>
      </c>
    </row>
    <row r="737" spans="1:18" hidden="1" x14ac:dyDescent="0.2">
      <c r="A737" s="39">
        <v>111</v>
      </c>
      <c r="B737" s="34"/>
      <c r="C737" s="34">
        <v>3</v>
      </c>
      <c r="D737" s="34">
        <v>13</v>
      </c>
      <c r="E737" s="34">
        <v>3</v>
      </c>
      <c r="F737" s="34">
        <v>330.76923076923077</v>
      </c>
      <c r="G737" s="34">
        <v>373.07692307692304</v>
      </c>
      <c r="H737" s="34">
        <v>359.00000000000006</v>
      </c>
    </row>
    <row r="738" spans="1:18" hidden="1" x14ac:dyDescent="0.2">
      <c r="A738" s="39">
        <v>101</v>
      </c>
      <c r="B738" s="34"/>
      <c r="C738" s="34">
        <v>3</v>
      </c>
      <c r="D738" s="34">
        <v>12</v>
      </c>
      <c r="E738" s="34">
        <v>3</v>
      </c>
      <c r="F738" s="34">
        <v>346.33333333333331</v>
      </c>
      <c r="G738" s="34">
        <v>372.91666666666669</v>
      </c>
      <c r="H738" s="34">
        <v>352.58333333333337</v>
      </c>
    </row>
    <row r="739" spans="1:18" hidden="1" x14ac:dyDescent="0.2">
      <c r="A739" s="39">
        <v>100</v>
      </c>
      <c r="B739" s="34"/>
      <c r="C739" s="34">
        <v>3</v>
      </c>
      <c r="D739" s="34">
        <v>27</v>
      </c>
      <c r="E739" s="34">
        <v>3</v>
      </c>
      <c r="F739" s="34">
        <v>336.59259259259261</v>
      </c>
      <c r="G739" s="34">
        <v>342.74074074074076</v>
      </c>
      <c r="H739" s="34">
        <v>363.7407407407407</v>
      </c>
    </row>
    <row r="740" spans="1:18" hidden="1" x14ac:dyDescent="0.2">
      <c r="A740" s="39">
        <v>92</v>
      </c>
      <c r="B740" s="34"/>
      <c r="C740" s="34">
        <v>3</v>
      </c>
      <c r="D740" s="34">
        <v>50</v>
      </c>
      <c r="E740" s="34">
        <v>3</v>
      </c>
      <c r="F740" s="34">
        <v>346.50000000000006</v>
      </c>
      <c r="G740" s="34">
        <v>365.11999999999989</v>
      </c>
      <c r="H740" s="34">
        <v>358.94</v>
      </c>
    </row>
    <row r="741" spans="1:18" hidden="1" x14ac:dyDescent="0.2">
      <c r="A741" s="39">
        <v>91</v>
      </c>
      <c r="B741" s="34"/>
      <c r="C741" s="34">
        <v>3</v>
      </c>
      <c r="D741" s="34">
        <v>65</v>
      </c>
      <c r="E741" s="34">
        <v>3</v>
      </c>
      <c r="F741" s="34">
        <v>333.09230769230777</v>
      </c>
      <c r="G741" s="34">
        <v>352.69230769230757</v>
      </c>
      <c r="H741" s="34">
        <v>356.64615384615382</v>
      </c>
    </row>
    <row r="742" spans="1:18" hidden="1" x14ac:dyDescent="0.2">
      <c r="A742" s="39">
        <v>81</v>
      </c>
      <c r="B742" s="34"/>
      <c r="C742" s="34">
        <v>3</v>
      </c>
      <c r="D742" s="34">
        <v>15</v>
      </c>
      <c r="E742" s="34">
        <v>3</v>
      </c>
      <c r="F742" s="34">
        <v>348.73333333333335</v>
      </c>
      <c r="G742" s="34">
        <v>372.66666666666663</v>
      </c>
      <c r="H742" s="34">
        <v>372.93333333333334</v>
      </c>
    </row>
    <row r="743" spans="1:18" hidden="1" x14ac:dyDescent="0.2">
      <c r="A743" s="39">
        <v>73</v>
      </c>
      <c r="B743" s="34"/>
      <c r="C743" s="34">
        <v>3</v>
      </c>
      <c r="D743" s="34">
        <v>27</v>
      </c>
      <c r="E743" s="34">
        <v>3</v>
      </c>
      <c r="F743" s="34">
        <v>334.81481481481484</v>
      </c>
      <c r="G743" s="34">
        <v>342.33333333333331</v>
      </c>
      <c r="H743" s="34">
        <v>362.48148148148141</v>
      </c>
    </row>
    <row r="744" spans="1:18" hidden="1" x14ac:dyDescent="0.2">
      <c r="A744" s="22">
        <v>72</v>
      </c>
      <c r="B744" s="2"/>
      <c r="C744" s="2">
        <v>3</v>
      </c>
      <c r="D744" s="37">
        <v>24</v>
      </c>
      <c r="E744" s="14">
        <v>3</v>
      </c>
      <c r="F744" s="38">
        <v>331.70833333333326</v>
      </c>
      <c r="G744" s="38">
        <v>348.95833333333343</v>
      </c>
      <c r="H744" s="38">
        <v>365.87499999999994</v>
      </c>
    </row>
    <row r="745" spans="1:18" x14ac:dyDescent="0.2">
      <c r="A745" s="22">
        <v>71</v>
      </c>
      <c r="B745" s="2"/>
      <c r="C745" s="2">
        <v>3</v>
      </c>
      <c r="D745" s="35">
        <v>36</v>
      </c>
      <c r="E745" s="14">
        <v>3</v>
      </c>
      <c r="F745" s="42">
        <v>345.44444444444446</v>
      </c>
      <c r="G745" s="42">
        <v>342.55555555555554</v>
      </c>
      <c r="H745" s="42">
        <v>373.6944444444444</v>
      </c>
    </row>
    <row r="746" spans="1:18" hidden="1" x14ac:dyDescent="0.2">
      <c r="A746" s="22">
        <v>41</v>
      </c>
      <c r="B746" s="2"/>
      <c r="C746" s="2">
        <v>3</v>
      </c>
      <c r="D746" s="35">
        <v>29</v>
      </c>
      <c r="E746" s="14">
        <v>3</v>
      </c>
      <c r="F746" s="36">
        <v>339.58620689655186</v>
      </c>
      <c r="G746" s="36">
        <v>359.48275862068971</v>
      </c>
      <c r="H746" s="36">
        <v>382.0344827586207</v>
      </c>
    </row>
    <row r="747" spans="1:18" hidden="1" x14ac:dyDescent="0.2">
      <c r="A747" s="39">
        <v>5010</v>
      </c>
      <c r="B747" s="40"/>
      <c r="C747" s="40">
        <v>3</v>
      </c>
      <c r="D747" s="40"/>
      <c r="E747" s="40">
        <v>3</v>
      </c>
      <c r="F747" s="40"/>
      <c r="G747" s="40"/>
      <c r="H747" s="40"/>
      <c r="K747" s="46"/>
      <c r="L747" s="47"/>
      <c r="M747" s="47"/>
      <c r="N747" s="47"/>
      <c r="O747" s="47"/>
      <c r="P747" s="47"/>
      <c r="Q747" s="47"/>
      <c r="R747" s="47"/>
    </row>
    <row r="748" spans="1:18" hidden="1" x14ac:dyDescent="0.2">
      <c r="A748" s="39">
        <v>3261</v>
      </c>
      <c r="B748" s="53"/>
      <c r="C748" s="53">
        <v>3</v>
      </c>
      <c r="D748" s="53">
        <v>31</v>
      </c>
      <c r="E748" s="53">
        <v>3</v>
      </c>
      <c r="F748" s="53">
        <v>336.70967741935488</v>
      </c>
      <c r="G748" s="53">
        <v>341.22580645161281</v>
      </c>
      <c r="H748" s="53">
        <v>353.90322580645164</v>
      </c>
      <c r="K748" s="46"/>
      <c r="L748" s="47"/>
      <c r="M748" s="47"/>
      <c r="N748" s="47"/>
      <c r="O748" s="47"/>
      <c r="P748" s="47"/>
      <c r="Q748" s="47"/>
      <c r="R748" s="47"/>
    </row>
    <row r="749" spans="1:18" hidden="1" x14ac:dyDescent="0.2">
      <c r="A749" s="39">
        <v>3281</v>
      </c>
      <c r="B749" s="53"/>
      <c r="C749" s="53">
        <v>3</v>
      </c>
      <c r="D749" s="53">
        <v>38</v>
      </c>
      <c r="E749" s="53">
        <v>3</v>
      </c>
      <c r="F749" s="53">
        <v>345</v>
      </c>
      <c r="G749" s="53">
        <v>368.4210526315789</v>
      </c>
      <c r="H749" s="53">
        <v>359.81578947368411</v>
      </c>
      <c r="K749" s="46"/>
      <c r="L749" s="47"/>
      <c r="M749" s="47"/>
      <c r="N749" s="47"/>
      <c r="O749" s="47"/>
      <c r="P749" s="47"/>
      <c r="Q749" s="47"/>
      <c r="R749" s="47"/>
    </row>
    <row r="750" spans="1:18" hidden="1" x14ac:dyDescent="0.2">
      <c r="A750" s="39">
        <v>3301</v>
      </c>
      <c r="B750" s="53"/>
      <c r="C750" s="53">
        <v>3</v>
      </c>
      <c r="D750" s="53">
        <v>11</v>
      </c>
      <c r="E750" s="53">
        <v>3</v>
      </c>
      <c r="F750" s="53">
        <v>313.81818181818176</v>
      </c>
      <c r="G750" s="53">
        <v>353.72727272727269</v>
      </c>
      <c r="H750" s="53">
        <v>360.72727272727269</v>
      </c>
      <c r="K750" s="46"/>
      <c r="L750" s="47"/>
      <c r="M750" s="47"/>
      <c r="N750" s="47"/>
      <c r="O750" s="47"/>
      <c r="P750" s="47"/>
      <c r="Q750" s="47"/>
      <c r="R750" s="47"/>
    </row>
    <row r="751" spans="1:18" hidden="1" x14ac:dyDescent="0.2">
      <c r="A751" s="39">
        <v>3341</v>
      </c>
      <c r="B751" s="53"/>
      <c r="C751" s="53">
        <v>3</v>
      </c>
      <c r="D751" s="53">
        <v>31</v>
      </c>
      <c r="E751" s="53">
        <v>3</v>
      </c>
      <c r="F751" s="53">
        <v>343.80645161290329</v>
      </c>
      <c r="G751" s="53">
        <v>356.90322580645153</v>
      </c>
      <c r="H751" s="53">
        <v>364.32258064516128</v>
      </c>
      <c r="K751" s="46"/>
      <c r="L751" s="47"/>
      <c r="M751" s="47"/>
      <c r="N751" s="47"/>
      <c r="O751" s="47"/>
      <c r="P751" s="47"/>
      <c r="Q751" s="47"/>
      <c r="R751" s="47"/>
    </row>
    <row r="752" spans="1:18" hidden="1" x14ac:dyDescent="0.2">
      <c r="A752" s="39">
        <v>3381</v>
      </c>
      <c r="B752" s="53"/>
      <c r="C752" s="53">
        <v>3</v>
      </c>
      <c r="D752" s="53">
        <v>26</v>
      </c>
      <c r="E752" s="53">
        <v>3</v>
      </c>
      <c r="F752" s="53">
        <v>334.73076923076923</v>
      </c>
      <c r="G752" s="53">
        <v>371.92307692307696</v>
      </c>
      <c r="H752" s="53">
        <v>388.34615384615381</v>
      </c>
      <c r="K752" s="46"/>
      <c r="L752" s="47"/>
      <c r="M752" s="47"/>
      <c r="N752" s="47"/>
      <c r="O752" s="47"/>
      <c r="P752" s="47"/>
      <c r="Q752" s="47"/>
      <c r="R752" s="47"/>
    </row>
    <row r="753" spans="1:18" hidden="1" x14ac:dyDescent="0.2">
      <c r="A753" s="39">
        <v>3421</v>
      </c>
      <c r="B753" s="53"/>
      <c r="C753" s="53">
        <v>3</v>
      </c>
      <c r="D753" s="53">
        <v>22</v>
      </c>
      <c r="E753" s="53">
        <v>3</v>
      </c>
      <c r="F753" s="53">
        <v>318.72727272727275</v>
      </c>
      <c r="G753" s="53">
        <v>360.86363636363637</v>
      </c>
      <c r="H753" s="53">
        <v>349.09090909090912</v>
      </c>
      <c r="K753" s="46"/>
      <c r="L753" s="47"/>
      <c r="M753" s="47"/>
      <c r="N753" s="47"/>
      <c r="O753" s="47"/>
      <c r="P753" s="47"/>
      <c r="Q753" s="47"/>
      <c r="R753" s="47"/>
    </row>
    <row r="754" spans="1:18" hidden="1" x14ac:dyDescent="0.2">
      <c r="A754" s="39">
        <v>3431</v>
      </c>
      <c r="B754" s="53"/>
      <c r="C754" s="53">
        <v>3</v>
      </c>
      <c r="D754" s="53">
        <v>14</v>
      </c>
      <c r="E754" s="53">
        <v>3</v>
      </c>
      <c r="F754" s="53">
        <v>326</v>
      </c>
      <c r="G754" s="53">
        <v>356.57142857142861</v>
      </c>
      <c r="H754" s="53">
        <v>363.28571428571428</v>
      </c>
      <c r="K754" s="46"/>
      <c r="L754" s="47"/>
      <c r="M754" s="47"/>
      <c r="N754" s="47"/>
      <c r="O754" s="47"/>
      <c r="P754" s="47"/>
      <c r="Q754" s="47"/>
      <c r="R754" s="47"/>
    </row>
    <row r="755" spans="1:18" hidden="1" x14ac:dyDescent="0.2">
      <c r="A755" s="39">
        <v>3501</v>
      </c>
      <c r="B755" s="53"/>
      <c r="C755" s="53">
        <v>3</v>
      </c>
      <c r="D755" s="53">
        <v>20</v>
      </c>
      <c r="E755" s="53">
        <v>3</v>
      </c>
      <c r="F755" s="53">
        <v>316.50000000000006</v>
      </c>
      <c r="G755" s="53">
        <v>352.44999999999993</v>
      </c>
      <c r="H755" s="53">
        <v>360.15000000000009</v>
      </c>
      <c r="K755" s="46"/>
      <c r="L755" s="47"/>
      <c r="M755" s="47"/>
      <c r="N755" s="47"/>
      <c r="O755" s="47"/>
      <c r="P755" s="47"/>
      <c r="Q755" s="47"/>
      <c r="R755" s="47"/>
    </row>
    <row r="756" spans="1:18" hidden="1" x14ac:dyDescent="0.2">
      <c r="A756" s="39">
        <v>3541</v>
      </c>
      <c r="B756" s="53"/>
      <c r="C756" s="53">
        <v>3</v>
      </c>
      <c r="D756" s="53">
        <v>12</v>
      </c>
      <c r="E756" s="53">
        <v>3</v>
      </c>
      <c r="F756" s="53">
        <v>335.00000000000006</v>
      </c>
      <c r="G756" s="53">
        <v>347.58333333333331</v>
      </c>
      <c r="H756" s="53">
        <v>351.00000000000006</v>
      </c>
      <c r="K756" s="46"/>
      <c r="L756" s="47"/>
      <c r="M756" s="47"/>
      <c r="N756" s="47"/>
      <c r="O756" s="47"/>
      <c r="P756" s="47"/>
      <c r="Q756" s="47"/>
      <c r="R756" s="47"/>
    </row>
    <row r="757" spans="1:18" hidden="1" x14ac:dyDescent="0.2">
      <c r="A757" s="39">
        <v>3581</v>
      </c>
      <c r="B757" s="53"/>
      <c r="C757" s="53">
        <v>3</v>
      </c>
      <c r="D757" s="39">
        <v>3</v>
      </c>
      <c r="E757" s="53">
        <v>3</v>
      </c>
      <c r="F757" s="53">
        <v>329.91666666666669</v>
      </c>
      <c r="G757" s="53">
        <v>332.25</v>
      </c>
      <c r="H757" s="53">
        <v>354.91666666666669</v>
      </c>
      <c r="K757" s="46"/>
      <c r="L757" s="47"/>
      <c r="M757" s="47"/>
      <c r="N757" s="47"/>
      <c r="O757" s="47"/>
      <c r="P757" s="47"/>
      <c r="Q757" s="47"/>
      <c r="R757" s="47"/>
    </row>
    <row r="758" spans="1:18" hidden="1" x14ac:dyDescent="0.2">
      <c r="A758" s="39">
        <v>3600</v>
      </c>
      <c r="B758" s="53"/>
      <c r="C758" s="53">
        <v>3</v>
      </c>
      <c r="D758" s="53">
        <v>24</v>
      </c>
      <c r="E758" s="53">
        <v>3</v>
      </c>
      <c r="F758" s="53">
        <v>314.91666666666663</v>
      </c>
      <c r="G758" s="53">
        <v>329.87499999999994</v>
      </c>
      <c r="H758" s="53">
        <v>343.95833333333331</v>
      </c>
      <c r="K758" s="46"/>
      <c r="L758" s="47"/>
      <c r="M758" s="47"/>
      <c r="N758" s="47"/>
      <c r="O758" s="47"/>
      <c r="P758" s="47"/>
      <c r="Q758" s="47"/>
      <c r="R758" s="47"/>
    </row>
    <row r="759" spans="1:18" hidden="1" x14ac:dyDescent="0.2">
      <c r="A759" s="39">
        <v>3610</v>
      </c>
      <c r="B759" s="53"/>
      <c r="C759" s="53">
        <v>3</v>
      </c>
      <c r="D759" s="53">
        <v>27</v>
      </c>
      <c r="E759" s="53">
        <v>3</v>
      </c>
      <c r="F759" s="53">
        <v>345.33333333333331</v>
      </c>
      <c r="G759" s="53">
        <v>348.22222222222229</v>
      </c>
      <c r="H759" s="53">
        <v>374.2592592592593</v>
      </c>
      <c r="K759" s="46"/>
      <c r="L759" s="47"/>
      <c r="M759" s="47"/>
      <c r="N759" s="47"/>
      <c r="O759" s="47"/>
      <c r="P759" s="47"/>
      <c r="Q759" s="47"/>
      <c r="R759" s="47"/>
    </row>
    <row r="760" spans="1:18" hidden="1" x14ac:dyDescent="0.2">
      <c r="A760" s="39">
        <v>3621</v>
      </c>
      <c r="B760" s="53"/>
      <c r="C760" s="53">
        <v>3</v>
      </c>
      <c r="D760" s="53">
        <v>25</v>
      </c>
      <c r="E760" s="53">
        <v>3</v>
      </c>
      <c r="F760" s="53">
        <v>311.15999999999997</v>
      </c>
      <c r="G760" s="53">
        <v>336.2</v>
      </c>
      <c r="H760" s="53">
        <v>354.96</v>
      </c>
      <c r="K760" s="46"/>
      <c r="L760" s="47"/>
      <c r="M760" s="47"/>
      <c r="N760" s="47"/>
      <c r="O760" s="47"/>
      <c r="P760" s="47"/>
      <c r="Q760" s="47"/>
      <c r="R760" s="47"/>
    </row>
    <row r="761" spans="1:18" hidden="1" x14ac:dyDescent="0.2">
      <c r="A761" s="39">
        <v>3661</v>
      </c>
      <c r="B761" s="53"/>
      <c r="C761" s="53">
        <v>3</v>
      </c>
      <c r="D761" s="53">
        <v>17</v>
      </c>
      <c r="E761" s="53">
        <v>3</v>
      </c>
      <c r="F761" s="53">
        <v>316.11764705882354</v>
      </c>
      <c r="G761" s="53">
        <v>339.64705882352939</v>
      </c>
      <c r="H761" s="53">
        <v>338.64705882352945</v>
      </c>
      <c r="K761" s="46"/>
      <c r="L761" s="47"/>
      <c r="M761" s="47"/>
      <c r="N761" s="47"/>
      <c r="O761" s="47"/>
      <c r="P761" s="47"/>
      <c r="Q761" s="47"/>
      <c r="R761" s="47"/>
    </row>
    <row r="762" spans="1:18" hidden="1" x14ac:dyDescent="0.2">
      <c r="A762" s="39">
        <v>3701</v>
      </c>
      <c r="B762" s="53"/>
      <c r="C762" s="53">
        <v>3</v>
      </c>
      <c r="D762" s="53">
        <v>22</v>
      </c>
      <c r="E762" s="53">
        <v>3</v>
      </c>
      <c r="F762" s="53">
        <v>331.72727272727275</v>
      </c>
      <c r="G762" s="53">
        <v>368</v>
      </c>
      <c r="H762" s="53">
        <v>373.4545454545455</v>
      </c>
      <c r="K762" s="46"/>
      <c r="L762" s="47"/>
      <c r="M762" s="47"/>
      <c r="N762" s="47"/>
      <c r="O762" s="47"/>
      <c r="P762" s="47"/>
      <c r="Q762" s="47"/>
      <c r="R762" s="47"/>
    </row>
    <row r="763" spans="1:18" hidden="1" x14ac:dyDescent="0.2">
      <c r="A763" s="39">
        <v>3741</v>
      </c>
      <c r="B763" s="53"/>
      <c r="C763" s="53">
        <v>3</v>
      </c>
      <c r="D763" s="53">
        <v>40</v>
      </c>
      <c r="E763" s="53">
        <v>3</v>
      </c>
      <c r="F763" s="53">
        <v>341.22500000000002</v>
      </c>
      <c r="G763" s="53">
        <v>346.7</v>
      </c>
      <c r="H763" s="53">
        <v>369.80000000000007</v>
      </c>
      <c r="K763" s="46"/>
      <c r="L763" s="47"/>
      <c r="M763" s="47"/>
      <c r="N763" s="47"/>
      <c r="O763" s="47"/>
      <c r="P763" s="47"/>
      <c r="Q763" s="47"/>
      <c r="R763" s="47"/>
    </row>
    <row r="764" spans="1:18" hidden="1" x14ac:dyDescent="0.2">
      <c r="A764" s="39">
        <v>3781</v>
      </c>
      <c r="B764" s="53"/>
      <c r="C764" s="53">
        <v>3</v>
      </c>
      <c r="D764" s="53">
        <v>10</v>
      </c>
      <c r="E764" s="53">
        <v>3</v>
      </c>
      <c r="F764" s="53">
        <v>322.8</v>
      </c>
      <c r="G764" s="53">
        <v>377.8</v>
      </c>
      <c r="H764" s="53">
        <v>368.3</v>
      </c>
      <c r="K764" s="46"/>
      <c r="L764" s="47"/>
      <c r="M764" s="47"/>
      <c r="N764" s="47"/>
      <c r="O764" s="47"/>
      <c r="P764" s="47"/>
      <c r="Q764" s="47"/>
      <c r="R764" s="47"/>
    </row>
    <row r="765" spans="1:18" hidden="1" x14ac:dyDescent="0.2">
      <c r="A765" s="39">
        <v>3821</v>
      </c>
      <c r="B765" s="53"/>
      <c r="C765" s="53">
        <v>3</v>
      </c>
      <c r="D765" s="53">
        <v>10</v>
      </c>
      <c r="E765" s="53">
        <v>3</v>
      </c>
      <c r="F765" s="53">
        <v>325.5</v>
      </c>
      <c r="G765" s="53">
        <v>375.6</v>
      </c>
      <c r="H765" s="53">
        <v>360.79999999999995</v>
      </c>
      <c r="K765" s="46"/>
      <c r="L765" s="47"/>
      <c r="M765" s="47"/>
      <c r="N765" s="47"/>
      <c r="O765" s="47"/>
      <c r="P765" s="47"/>
      <c r="Q765" s="47"/>
      <c r="R765" s="47"/>
    </row>
    <row r="766" spans="1:18" hidden="1" x14ac:dyDescent="0.2">
      <c r="A766" s="39">
        <v>3861</v>
      </c>
      <c r="B766" s="53"/>
      <c r="C766" s="53">
        <v>3</v>
      </c>
      <c r="D766" s="53">
        <v>7</v>
      </c>
      <c r="E766" s="53">
        <v>3</v>
      </c>
      <c r="F766" s="53">
        <v>335.42857142857144</v>
      </c>
      <c r="G766" s="53">
        <v>359.14285714285711</v>
      </c>
      <c r="H766" s="53">
        <v>388</v>
      </c>
      <c r="K766" s="46"/>
      <c r="L766" s="47"/>
      <c r="M766" s="47"/>
      <c r="N766" s="47"/>
      <c r="O766" s="47"/>
      <c r="P766" s="47"/>
      <c r="Q766" s="47"/>
      <c r="R766" s="47"/>
    </row>
    <row r="767" spans="1:18" hidden="1" x14ac:dyDescent="0.2">
      <c r="A767" s="39">
        <v>3901</v>
      </c>
      <c r="B767" s="14"/>
      <c r="C767" s="14">
        <v>3</v>
      </c>
      <c r="D767" s="14">
        <v>19</v>
      </c>
      <c r="E767" s="14">
        <v>3</v>
      </c>
      <c r="F767" s="14">
        <v>316.36842105263156</v>
      </c>
      <c r="G767" s="14">
        <v>353.15789473684214</v>
      </c>
      <c r="H767" s="14">
        <v>370</v>
      </c>
    </row>
    <row r="768" spans="1:18" hidden="1" x14ac:dyDescent="0.2">
      <c r="A768" s="39">
        <v>3941</v>
      </c>
      <c r="B768" s="14"/>
      <c r="C768" s="14">
        <v>3</v>
      </c>
      <c r="D768" s="14">
        <v>11</v>
      </c>
      <c r="E768" s="14">
        <v>3</v>
      </c>
      <c r="F768" s="14">
        <v>333.81818181818181</v>
      </c>
      <c r="G768" s="14">
        <v>346.36363636363632</v>
      </c>
      <c r="H768" s="14">
        <v>364.18181818181824</v>
      </c>
    </row>
    <row r="769" spans="1:8" hidden="1" x14ac:dyDescent="0.2">
      <c r="A769" s="39">
        <v>3981</v>
      </c>
      <c r="B769" s="14"/>
      <c r="C769" s="14">
        <v>3</v>
      </c>
      <c r="D769" s="14">
        <v>11</v>
      </c>
      <c r="E769" s="14">
        <v>3</v>
      </c>
      <c r="F769" s="14">
        <v>333.81818181818181</v>
      </c>
      <c r="G769" s="14">
        <v>346.36363636363632</v>
      </c>
      <c r="H769" s="14">
        <v>364.18181818181824</v>
      </c>
    </row>
    <row r="770" spans="1:8" hidden="1" x14ac:dyDescent="0.2">
      <c r="A770" s="39">
        <v>4000</v>
      </c>
      <c r="B770" s="14"/>
      <c r="C770" s="14">
        <v>3</v>
      </c>
      <c r="D770" s="14">
        <v>8</v>
      </c>
      <c r="E770" s="14">
        <v>3</v>
      </c>
      <c r="F770" s="14">
        <v>327.625</v>
      </c>
      <c r="G770" s="14">
        <v>357.5</v>
      </c>
      <c r="H770" s="14">
        <v>363</v>
      </c>
    </row>
    <row r="771" spans="1:8" hidden="1" x14ac:dyDescent="0.2">
      <c r="A771" s="39">
        <v>4001</v>
      </c>
      <c r="B771" s="14"/>
      <c r="C771" s="14">
        <v>3</v>
      </c>
      <c r="D771" s="14">
        <v>16</v>
      </c>
      <c r="E771" s="14">
        <v>3</v>
      </c>
      <c r="F771" s="14">
        <v>345.49999999999994</v>
      </c>
      <c r="G771" s="14">
        <v>369.3125</v>
      </c>
      <c r="H771" s="14">
        <v>398.62499999999994</v>
      </c>
    </row>
    <row r="772" spans="1:8" hidden="1" x14ac:dyDescent="0.2">
      <c r="A772" s="39">
        <v>5101</v>
      </c>
      <c r="B772" s="14"/>
      <c r="C772" s="14">
        <v>3</v>
      </c>
      <c r="D772" s="14">
        <v>41</v>
      </c>
      <c r="E772" s="14">
        <v>3</v>
      </c>
      <c r="F772" s="14">
        <v>345.53658536585368</v>
      </c>
      <c r="G772" s="14">
        <v>369.26829268292687</v>
      </c>
      <c r="H772" s="14">
        <v>377.46341463414632</v>
      </c>
    </row>
    <row r="773" spans="1:8" hidden="1" x14ac:dyDescent="0.2">
      <c r="A773" s="39">
        <v>5131</v>
      </c>
      <c r="B773" s="14"/>
      <c r="C773" s="14">
        <v>3</v>
      </c>
      <c r="D773" s="14">
        <v>27</v>
      </c>
      <c r="E773" s="14">
        <v>3</v>
      </c>
      <c r="F773" s="14">
        <v>336.92592592592592</v>
      </c>
      <c r="G773" s="14">
        <v>350.07407407407408</v>
      </c>
      <c r="H773" s="14">
        <v>333.40740740740739</v>
      </c>
    </row>
    <row r="774" spans="1:8" hidden="1" x14ac:dyDescent="0.2">
      <c r="A774" s="39">
        <v>5141</v>
      </c>
      <c r="B774" s="14"/>
      <c r="C774" s="14">
        <v>3</v>
      </c>
      <c r="D774" s="14">
        <v>16</v>
      </c>
      <c r="E774" s="14">
        <v>3</v>
      </c>
      <c r="F774" s="14">
        <v>332.75</v>
      </c>
      <c r="G774" s="14">
        <v>357.25</v>
      </c>
      <c r="H774" s="14">
        <v>364.37500000000006</v>
      </c>
    </row>
    <row r="775" spans="1:8" hidden="1" x14ac:dyDescent="0.2">
      <c r="A775" s="39">
        <v>5201</v>
      </c>
      <c r="B775" s="14"/>
      <c r="C775" s="14">
        <v>3</v>
      </c>
      <c r="D775" s="14">
        <v>48</v>
      </c>
      <c r="E775" s="14">
        <v>3</v>
      </c>
      <c r="F775" s="14">
        <v>330.375</v>
      </c>
      <c r="G775" s="14">
        <v>353.0208333333332</v>
      </c>
      <c r="H775" s="14">
        <v>361.75</v>
      </c>
    </row>
    <row r="776" spans="1:8" hidden="1" x14ac:dyDescent="0.2">
      <c r="A776" s="39">
        <v>5241</v>
      </c>
      <c r="B776" s="14"/>
      <c r="C776" s="14">
        <v>3</v>
      </c>
      <c r="D776" s="14">
        <v>26</v>
      </c>
      <c r="E776" s="14">
        <v>3</v>
      </c>
      <c r="F776" s="14">
        <v>337.46153846153845</v>
      </c>
      <c r="G776" s="14">
        <v>357.23076923076911</v>
      </c>
      <c r="H776" s="14">
        <v>371.76923076923072</v>
      </c>
    </row>
    <row r="777" spans="1:8" hidden="1" x14ac:dyDescent="0.2">
      <c r="A777" s="39">
        <v>5281</v>
      </c>
      <c r="B777" s="14"/>
      <c r="C777" s="14">
        <v>3</v>
      </c>
      <c r="D777" s="14">
        <v>16</v>
      </c>
      <c r="E777" s="14">
        <v>3</v>
      </c>
      <c r="F777" s="14">
        <v>334.62500000000006</v>
      </c>
      <c r="G777" s="14">
        <v>369.25000000000011</v>
      </c>
      <c r="H777" s="14">
        <v>358.9375</v>
      </c>
    </row>
    <row r="778" spans="1:8" hidden="1" x14ac:dyDescent="0.2">
      <c r="A778" s="39">
        <v>5361</v>
      </c>
      <c r="B778" s="14"/>
      <c r="C778" s="14">
        <v>3</v>
      </c>
      <c r="D778" s="14">
        <v>10</v>
      </c>
      <c r="E778" s="14">
        <v>3</v>
      </c>
      <c r="F778" s="14">
        <v>348.3</v>
      </c>
      <c r="G778" s="14">
        <v>359.4</v>
      </c>
      <c r="H778" s="14">
        <v>392.8</v>
      </c>
    </row>
    <row r="779" spans="1:8" hidden="1" x14ac:dyDescent="0.2">
      <c r="A779" s="39">
        <v>5381</v>
      </c>
      <c r="B779" s="14"/>
      <c r="C779" s="14">
        <v>3</v>
      </c>
      <c r="D779" s="14">
        <v>18</v>
      </c>
      <c r="E779" s="14">
        <v>3</v>
      </c>
      <c r="F779" s="14">
        <v>319.38888888888886</v>
      </c>
      <c r="G779" s="14">
        <v>331.88888888888886</v>
      </c>
      <c r="H779" s="14">
        <v>367.72222222222217</v>
      </c>
    </row>
    <row r="780" spans="1:8" hidden="1" x14ac:dyDescent="0.2">
      <c r="A780" s="39">
        <v>5901</v>
      </c>
      <c r="B780" s="14"/>
      <c r="C780" s="14">
        <v>3</v>
      </c>
      <c r="D780" s="14">
        <v>16</v>
      </c>
      <c r="E780" s="14">
        <v>3</v>
      </c>
      <c r="F780" s="14">
        <v>349.56249999999994</v>
      </c>
      <c r="G780" s="14">
        <v>358.0625</v>
      </c>
      <c r="H780" s="14">
        <v>383.375</v>
      </c>
    </row>
    <row r="781" spans="1:8" hidden="1" x14ac:dyDescent="0.2">
      <c r="A781" s="39">
        <v>2891</v>
      </c>
      <c r="B781" s="53"/>
      <c r="C781" s="53">
        <v>3</v>
      </c>
      <c r="D781" s="53">
        <v>30</v>
      </c>
      <c r="E781" s="53">
        <v>3</v>
      </c>
      <c r="F781" s="53">
        <v>335.23333333333335</v>
      </c>
      <c r="G781" s="53">
        <v>364.83333333333331</v>
      </c>
      <c r="H781" s="53">
        <v>374.73333333333329</v>
      </c>
    </row>
    <row r="782" spans="1:8" hidden="1" x14ac:dyDescent="0.2">
      <c r="A782" s="39">
        <v>9996</v>
      </c>
      <c r="B782" s="55" t="s">
        <v>316</v>
      </c>
      <c r="C782" s="53">
        <v>3</v>
      </c>
      <c r="D782" s="53">
        <v>381</v>
      </c>
      <c r="E782" s="53">
        <v>3</v>
      </c>
      <c r="F782" s="53">
        <v>331</v>
      </c>
      <c r="G782" s="53">
        <v>359</v>
      </c>
      <c r="H782" s="53">
        <v>357</v>
      </c>
    </row>
    <row r="783" spans="1:8" hidden="1" x14ac:dyDescent="0.2">
      <c r="A783" s="39">
        <v>9991</v>
      </c>
      <c r="B783" s="55" t="s">
        <v>317</v>
      </c>
      <c r="C783" s="53">
        <v>3</v>
      </c>
      <c r="D783" s="53">
        <v>1478</v>
      </c>
      <c r="E783" s="53">
        <v>3</v>
      </c>
      <c r="F783" s="53">
        <v>337</v>
      </c>
      <c r="G783" s="53">
        <v>358</v>
      </c>
      <c r="H783" s="53">
        <v>363</v>
      </c>
    </row>
    <row r="784" spans="1:8" hidden="1" x14ac:dyDescent="0.2">
      <c r="A784" s="39">
        <v>9995</v>
      </c>
      <c r="B784" s="55" t="s">
        <v>319</v>
      </c>
      <c r="C784" s="53">
        <v>3</v>
      </c>
      <c r="D784" s="53">
        <v>1507</v>
      </c>
      <c r="E784" s="53">
        <v>3</v>
      </c>
      <c r="F784" s="53">
        <v>336</v>
      </c>
      <c r="G784" s="53">
        <v>357</v>
      </c>
      <c r="H784" s="53">
        <v>365</v>
      </c>
    </row>
    <row r="785" spans="1:8" hidden="1" x14ac:dyDescent="0.2">
      <c r="A785" s="39">
        <v>9994</v>
      </c>
      <c r="B785" s="55" t="s">
        <v>318</v>
      </c>
      <c r="C785" s="53">
        <v>3</v>
      </c>
      <c r="D785" s="53">
        <v>1177</v>
      </c>
      <c r="E785" s="53">
        <v>3</v>
      </c>
      <c r="F785" s="53">
        <v>336</v>
      </c>
      <c r="G785" s="53">
        <v>354</v>
      </c>
      <c r="H785" s="53">
        <v>363</v>
      </c>
    </row>
    <row r="786" spans="1:8" hidden="1" x14ac:dyDescent="0.2">
      <c r="A786" s="39">
        <v>801</v>
      </c>
      <c r="B786" s="53"/>
      <c r="C786" s="53">
        <v>3</v>
      </c>
      <c r="D786" s="53">
        <v>27</v>
      </c>
      <c r="E786" s="53">
        <v>3</v>
      </c>
      <c r="F786" s="53">
        <v>337.22222222222223</v>
      </c>
      <c r="G786" s="53">
        <v>339.62962962962962</v>
      </c>
      <c r="H786" s="53">
        <v>358.5555555555556</v>
      </c>
    </row>
    <row r="787" spans="1:8" hidden="1" x14ac:dyDescent="0.2">
      <c r="A787" s="39">
        <v>4421</v>
      </c>
      <c r="B787" s="53"/>
      <c r="C787" s="53">
        <v>3</v>
      </c>
      <c r="D787" s="53">
        <v>31</v>
      </c>
      <c r="E787" s="53">
        <v>3</v>
      </c>
      <c r="F787" s="53">
        <v>337.74193548387109</v>
      </c>
      <c r="G787" s="53">
        <v>363.0322580645161</v>
      </c>
      <c r="H787" s="53">
        <v>392.87096774193554</v>
      </c>
    </row>
    <row r="788" spans="1:8" hidden="1" x14ac:dyDescent="0.2">
      <c r="A788" s="39">
        <v>3021</v>
      </c>
      <c r="B788" s="53"/>
      <c r="C788" s="53">
        <v>3</v>
      </c>
      <c r="D788" s="53">
        <v>16</v>
      </c>
      <c r="E788" s="53">
        <v>3</v>
      </c>
      <c r="F788" s="53">
        <v>340.8125</v>
      </c>
      <c r="G788" s="53">
        <v>337.9375</v>
      </c>
      <c r="H788" s="53">
        <v>366.75000000000006</v>
      </c>
    </row>
    <row r="789" spans="1:8" hidden="1" x14ac:dyDescent="0.2">
      <c r="A789" s="39">
        <v>5091</v>
      </c>
      <c r="B789" s="53"/>
      <c r="C789" s="53">
        <v>3</v>
      </c>
      <c r="D789" s="53">
        <v>16</v>
      </c>
      <c r="E789" s="53">
        <v>3</v>
      </c>
      <c r="F789" s="53">
        <v>349.56249999999994</v>
      </c>
      <c r="G789" s="53">
        <v>358.0625</v>
      </c>
      <c r="H789" s="53">
        <v>383.375</v>
      </c>
    </row>
    <row r="790" spans="1:8" hidden="1" x14ac:dyDescent="0.2">
      <c r="A790" s="39">
        <v>5121</v>
      </c>
      <c r="B790" s="53"/>
      <c r="C790" s="53">
        <v>3</v>
      </c>
      <c r="D790" s="53">
        <v>23</v>
      </c>
      <c r="E790" s="53">
        <v>3</v>
      </c>
      <c r="F790" s="53">
        <v>333.43478260869568</v>
      </c>
      <c r="G790" s="53">
        <v>369.39130434782618</v>
      </c>
      <c r="H790" s="53">
        <v>373.17391304347831</v>
      </c>
    </row>
    <row r="791" spans="1:8" hidden="1" x14ac:dyDescent="0.2">
      <c r="A791" s="39">
        <v>5321</v>
      </c>
      <c r="B791" s="53"/>
      <c r="C791" s="53">
        <v>3</v>
      </c>
      <c r="D791" s="53">
        <v>24</v>
      </c>
      <c r="E791" s="53">
        <v>3</v>
      </c>
      <c r="F791" s="53">
        <v>334.08333333333326</v>
      </c>
      <c r="G791" s="53">
        <v>351.12499999999989</v>
      </c>
      <c r="H791" s="53">
        <v>377.66666666666669</v>
      </c>
    </row>
    <row r="792" spans="1:8" hidden="1" x14ac:dyDescent="0.2">
      <c r="A792" s="39">
        <v>5971</v>
      </c>
      <c r="B792" s="53"/>
      <c r="C792" s="53">
        <v>3</v>
      </c>
      <c r="D792" s="53">
        <v>2</v>
      </c>
      <c r="E792" s="53">
        <v>3</v>
      </c>
      <c r="F792" s="53">
        <v>323</v>
      </c>
      <c r="G792" s="53">
        <v>357</v>
      </c>
      <c r="H792" s="53">
        <v>366.5</v>
      </c>
    </row>
    <row r="793" spans="1:8" hidden="1" x14ac:dyDescent="0.2">
      <c r="A793" s="39">
        <v>121</v>
      </c>
      <c r="B793" s="53"/>
      <c r="C793" s="53">
        <v>3</v>
      </c>
      <c r="D793" s="53">
        <v>32</v>
      </c>
      <c r="E793" s="53">
        <v>3</v>
      </c>
      <c r="F793" s="53">
        <v>333.43750000000006</v>
      </c>
      <c r="G793" s="53">
        <v>346.09375000000006</v>
      </c>
      <c r="H793" s="53">
        <v>361.93749999999994</v>
      </c>
    </row>
    <row r="794" spans="1:8" hidden="1" x14ac:dyDescent="0.2">
      <c r="A794" s="39">
        <v>201</v>
      </c>
      <c r="B794" s="53"/>
      <c r="C794" s="53">
        <v>3</v>
      </c>
      <c r="D794" s="53">
        <v>12</v>
      </c>
      <c r="E794" s="53">
        <v>3</v>
      </c>
      <c r="F794" s="53">
        <v>331.75</v>
      </c>
      <c r="G794" s="53">
        <v>376.91666666666669</v>
      </c>
      <c r="H794" s="53">
        <v>397</v>
      </c>
    </row>
    <row r="795" spans="1:8" hidden="1" x14ac:dyDescent="0.2">
      <c r="A795" s="39">
        <v>361</v>
      </c>
      <c r="B795" s="53"/>
      <c r="C795" s="53">
        <v>3</v>
      </c>
      <c r="D795" s="53">
        <v>18</v>
      </c>
      <c r="E795" s="53">
        <v>3</v>
      </c>
      <c r="F795" s="53">
        <v>335.4444444444444</v>
      </c>
      <c r="G795" s="53">
        <v>352.72222222222223</v>
      </c>
      <c r="H795" s="53">
        <v>354.66666666666674</v>
      </c>
    </row>
    <row r="796" spans="1:8" hidden="1" x14ac:dyDescent="0.2">
      <c r="A796" s="39"/>
      <c r="B796" s="53"/>
      <c r="C796" s="53"/>
      <c r="D796" s="53"/>
      <c r="E796" s="53">
        <v>3</v>
      </c>
      <c r="F796" s="53"/>
      <c r="G796" s="53"/>
      <c r="H796" s="53"/>
    </row>
    <row r="797" spans="1:8" hidden="1" x14ac:dyDescent="0.2">
      <c r="A797" s="39"/>
      <c r="B797" s="53"/>
      <c r="C797" s="53"/>
      <c r="D797" s="53"/>
      <c r="E797" s="53">
        <v>3</v>
      </c>
      <c r="F797" s="53"/>
      <c r="G797" s="53"/>
      <c r="H797" s="53"/>
    </row>
    <row r="798" spans="1:8" hidden="1" x14ac:dyDescent="0.2">
      <c r="A798" s="39"/>
      <c r="B798" s="14"/>
      <c r="C798" s="14"/>
      <c r="D798" s="14"/>
      <c r="E798" s="14">
        <v>3</v>
      </c>
      <c r="F798" s="14"/>
      <c r="G798" s="14"/>
      <c r="H798" s="14"/>
    </row>
    <row r="799" spans="1:8" hidden="1" x14ac:dyDescent="0.2">
      <c r="A799" s="39">
        <v>9999</v>
      </c>
      <c r="B799" s="55" t="s">
        <v>91</v>
      </c>
      <c r="C799" s="34">
        <v>3</v>
      </c>
      <c r="D799" s="34">
        <v>5417</v>
      </c>
      <c r="E799" s="34">
        <v>4</v>
      </c>
      <c r="F799" s="2">
        <v>371</v>
      </c>
      <c r="G799" s="2">
        <v>389</v>
      </c>
      <c r="H799" s="2">
        <v>406</v>
      </c>
    </row>
    <row r="800" spans="1:8" s="43" customFormat="1" hidden="1" x14ac:dyDescent="0.2">
      <c r="A800" s="39">
        <v>5991</v>
      </c>
      <c r="B800" s="34"/>
      <c r="C800" s="34">
        <v>3</v>
      </c>
      <c r="D800" s="34">
        <v>12</v>
      </c>
      <c r="E800" s="41">
        <v>4</v>
      </c>
      <c r="F800" s="34">
        <v>360</v>
      </c>
      <c r="G800" s="34">
        <v>383.33</v>
      </c>
      <c r="H800" s="34">
        <v>394.58</v>
      </c>
    </row>
    <row r="801" spans="1:8" hidden="1" x14ac:dyDescent="0.2">
      <c r="A801" s="39">
        <v>5981</v>
      </c>
      <c r="B801" s="34"/>
      <c r="C801" s="34">
        <v>3</v>
      </c>
      <c r="D801" s="34">
        <v>17</v>
      </c>
      <c r="E801" s="14">
        <v>4</v>
      </c>
      <c r="F801" s="34">
        <v>362.06</v>
      </c>
      <c r="G801" s="34">
        <v>382.94</v>
      </c>
      <c r="H801" s="34">
        <v>398.41</v>
      </c>
    </row>
    <row r="802" spans="1:8" hidden="1" x14ac:dyDescent="0.2">
      <c r="A802" s="39">
        <v>5961</v>
      </c>
      <c r="B802" s="34"/>
      <c r="C802" s="34">
        <v>3</v>
      </c>
      <c r="D802" s="34">
        <v>44</v>
      </c>
      <c r="E802" s="14">
        <v>4</v>
      </c>
      <c r="F802" s="34">
        <v>372.41</v>
      </c>
      <c r="G802" s="34">
        <v>383.43</v>
      </c>
      <c r="H802" s="34">
        <v>405.73</v>
      </c>
    </row>
    <row r="803" spans="1:8" hidden="1" x14ac:dyDescent="0.2">
      <c r="A803" s="39">
        <v>5951</v>
      </c>
      <c r="B803" s="34"/>
      <c r="C803" s="34">
        <v>3</v>
      </c>
      <c r="D803" s="34">
        <v>33</v>
      </c>
      <c r="E803" s="34">
        <v>4</v>
      </c>
      <c r="F803" s="34">
        <v>367.06</v>
      </c>
      <c r="G803" s="34">
        <v>393.24</v>
      </c>
      <c r="H803" s="34">
        <v>398.64</v>
      </c>
    </row>
    <row r="804" spans="1:8" hidden="1" x14ac:dyDescent="0.2">
      <c r="A804" s="39">
        <v>5931</v>
      </c>
      <c r="B804" s="34"/>
      <c r="C804" s="34">
        <v>3</v>
      </c>
      <c r="D804" s="34">
        <v>5</v>
      </c>
      <c r="E804" s="14">
        <v>4</v>
      </c>
      <c r="F804" s="34">
        <v>336</v>
      </c>
      <c r="G804" s="34">
        <v>322.8</v>
      </c>
      <c r="H804" s="34">
        <v>362.6</v>
      </c>
    </row>
    <row r="805" spans="1:8" hidden="1" x14ac:dyDescent="0.2">
      <c r="A805" s="39">
        <v>5901</v>
      </c>
      <c r="B805" s="34"/>
      <c r="C805" s="34">
        <v>3</v>
      </c>
      <c r="D805" s="34">
        <v>7</v>
      </c>
      <c r="E805" s="14">
        <v>4</v>
      </c>
      <c r="F805" s="34">
        <v>328.57</v>
      </c>
      <c r="G805" s="34">
        <v>396.71</v>
      </c>
      <c r="H805" s="34">
        <v>417.14</v>
      </c>
    </row>
    <row r="806" spans="1:8" hidden="1" x14ac:dyDescent="0.2">
      <c r="A806" s="39">
        <v>5871</v>
      </c>
      <c r="B806" s="14"/>
      <c r="C806" s="14">
        <v>3</v>
      </c>
      <c r="D806" s="14">
        <v>2</v>
      </c>
      <c r="E806" s="14">
        <v>4</v>
      </c>
      <c r="F806" s="14">
        <v>362</v>
      </c>
      <c r="G806" s="14">
        <v>385</v>
      </c>
      <c r="H806" s="14">
        <v>461.5</v>
      </c>
    </row>
    <row r="807" spans="1:8" hidden="1" x14ac:dyDescent="0.2">
      <c r="A807" s="39">
        <v>5861</v>
      </c>
      <c r="B807" s="14"/>
      <c r="C807" s="14">
        <v>3</v>
      </c>
      <c r="D807" s="14">
        <v>4</v>
      </c>
      <c r="E807" s="14">
        <v>4</v>
      </c>
      <c r="F807" s="14">
        <v>312</v>
      </c>
      <c r="G807" s="14">
        <v>364.75</v>
      </c>
      <c r="H807" s="14">
        <v>383.25</v>
      </c>
    </row>
    <row r="808" spans="1:8" hidden="1" x14ac:dyDescent="0.2">
      <c r="A808" s="39">
        <v>5831</v>
      </c>
      <c r="B808" s="14"/>
      <c r="C808" s="14">
        <v>3</v>
      </c>
      <c r="D808" s="14">
        <v>7</v>
      </c>
      <c r="E808" s="14">
        <v>4</v>
      </c>
      <c r="F808" s="14">
        <v>385.43</v>
      </c>
      <c r="G808" s="14">
        <v>406.29</v>
      </c>
      <c r="H808" s="14">
        <v>414.43</v>
      </c>
    </row>
    <row r="809" spans="1:8" hidden="1" x14ac:dyDescent="0.2">
      <c r="A809" s="39">
        <v>5791</v>
      </c>
      <c r="B809" s="14"/>
      <c r="C809" s="14">
        <v>3</v>
      </c>
      <c r="D809" s="14">
        <v>6</v>
      </c>
      <c r="E809" s="14">
        <v>4</v>
      </c>
      <c r="F809" s="14">
        <v>346.17</v>
      </c>
      <c r="G809" s="14">
        <v>380.5</v>
      </c>
      <c r="H809" s="14">
        <v>398</v>
      </c>
    </row>
    <row r="810" spans="1:8" hidden="1" x14ac:dyDescent="0.2">
      <c r="A810" s="39">
        <v>5711</v>
      </c>
      <c r="B810" s="14"/>
      <c r="C810" s="14">
        <v>3</v>
      </c>
      <c r="D810" s="14">
        <v>39</v>
      </c>
      <c r="E810" s="14">
        <v>4</v>
      </c>
      <c r="F810" s="14">
        <v>365.15</v>
      </c>
      <c r="G810" s="14">
        <v>380.59</v>
      </c>
      <c r="H810" s="14">
        <v>399.92</v>
      </c>
    </row>
    <row r="811" spans="1:8" hidden="1" x14ac:dyDescent="0.2">
      <c r="A811" s="39">
        <v>5671</v>
      </c>
      <c r="B811" s="14"/>
      <c r="C811" s="14">
        <v>3</v>
      </c>
      <c r="D811" s="14">
        <v>35</v>
      </c>
      <c r="E811" s="14">
        <v>4</v>
      </c>
      <c r="F811" s="14">
        <v>354.49</v>
      </c>
      <c r="G811" s="14">
        <v>397.57</v>
      </c>
      <c r="H811" s="14">
        <v>424.46</v>
      </c>
    </row>
    <row r="812" spans="1:8" hidden="1" x14ac:dyDescent="0.2">
      <c r="A812" s="39">
        <v>5641</v>
      </c>
      <c r="B812" s="14"/>
      <c r="C812" s="14">
        <v>3</v>
      </c>
      <c r="D812" s="14">
        <v>11</v>
      </c>
      <c r="E812" s="14">
        <v>4</v>
      </c>
      <c r="F812" s="14">
        <v>397.18</v>
      </c>
      <c r="G812" s="14">
        <v>401.45</v>
      </c>
      <c r="H812" s="14">
        <v>420.82</v>
      </c>
    </row>
    <row r="813" spans="1:8" hidden="1" x14ac:dyDescent="0.2">
      <c r="A813" s="39">
        <v>5601</v>
      </c>
      <c r="B813" s="14"/>
      <c r="C813" s="14">
        <v>3</v>
      </c>
      <c r="D813" s="14">
        <v>24</v>
      </c>
      <c r="E813" s="14">
        <v>4</v>
      </c>
      <c r="F813" s="14">
        <v>361.21</v>
      </c>
      <c r="G813" s="14">
        <v>389.38</v>
      </c>
      <c r="H813" s="14">
        <v>393.58</v>
      </c>
    </row>
    <row r="814" spans="1:8" hidden="1" x14ac:dyDescent="0.2">
      <c r="A814" s="39">
        <v>5561</v>
      </c>
      <c r="B814" s="14"/>
      <c r="C814" s="14">
        <v>3</v>
      </c>
      <c r="D814" s="14">
        <v>11</v>
      </c>
      <c r="E814" s="14">
        <v>4</v>
      </c>
      <c r="F814" s="14">
        <v>385.27</v>
      </c>
      <c r="G814" s="14">
        <v>402.18</v>
      </c>
      <c r="H814" s="14">
        <v>404.45</v>
      </c>
    </row>
    <row r="815" spans="1:8" hidden="1" x14ac:dyDescent="0.2">
      <c r="A815" s="39">
        <v>5521</v>
      </c>
      <c r="B815" s="14"/>
      <c r="C815" s="14">
        <v>3</v>
      </c>
      <c r="D815" s="14">
        <v>14</v>
      </c>
      <c r="E815" s="14">
        <v>4</v>
      </c>
      <c r="F815" s="14">
        <v>376</v>
      </c>
      <c r="G815" s="14">
        <v>391.86</v>
      </c>
      <c r="H815" s="14">
        <v>405.86</v>
      </c>
    </row>
    <row r="816" spans="1:8" hidden="1" x14ac:dyDescent="0.2">
      <c r="A816" s="39">
        <v>5481</v>
      </c>
      <c r="B816" s="14"/>
      <c r="C816" s="14">
        <v>3</v>
      </c>
      <c r="D816" s="14">
        <v>25</v>
      </c>
      <c r="E816" s="14">
        <v>4</v>
      </c>
      <c r="F816" s="14">
        <v>368.72</v>
      </c>
      <c r="G816" s="14">
        <v>389.8</v>
      </c>
      <c r="H816" s="14">
        <v>413.4</v>
      </c>
    </row>
    <row r="817" spans="1:8" hidden="1" x14ac:dyDescent="0.2">
      <c r="A817" s="39">
        <v>5441</v>
      </c>
      <c r="B817" s="14"/>
      <c r="C817" s="14">
        <v>3</v>
      </c>
      <c r="D817" s="14">
        <v>25</v>
      </c>
      <c r="E817" s="14">
        <v>4</v>
      </c>
      <c r="F817" s="14">
        <v>381.44</v>
      </c>
      <c r="G817" s="14">
        <v>379.96</v>
      </c>
      <c r="H817" s="14">
        <v>406.2</v>
      </c>
    </row>
    <row r="818" spans="1:8" hidden="1" x14ac:dyDescent="0.2">
      <c r="A818" s="39">
        <v>5431</v>
      </c>
      <c r="B818" s="14"/>
      <c r="C818" s="14">
        <v>3</v>
      </c>
      <c r="D818" s="14">
        <v>27</v>
      </c>
      <c r="E818" s="14">
        <v>4</v>
      </c>
      <c r="F818" s="14">
        <v>377.22</v>
      </c>
      <c r="G818" s="14">
        <v>390.78</v>
      </c>
      <c r="H818" s="14">
        <v>424.22</v>
      </c>
    </row>
    <row r="819" spans="1:8" hidden="1" x14ac:dyDescent="0.2">
      <c r="A819" s="39">
        <v>5421</v>
      </c>
      <c r="B819" s="14"/>
      <c r="C819" s="14">
        <v>3</v>
      </c>
      <c r="D819" s="14">
        <v>31</v>
      </c>
      <c r="E819" s="14">
        <v>4</v>
      </c>
      <c r="F819" s="14">
        <v>387.42</v>
      </c>
      <c r="G819" s="14">
        <v>397.48</v>
      </c>
      <c r="H819" s="14">
        <v>397.65</v>
      </c>
    </row>
    <row r="820" spans="1:8" hidden="1" x14ac:dyDescent="0.2">
      <c r="A820" s="39">
        <v>5401</v>
      </c>
      <c r="B820" s="14"/>
      <c r="C820" s="14">
        <v>3</v>
      </c>
      <c r="D820" s="14">
        <v>61</v>
      </c>
      <c r="E820" s="14">
        <v>4</v>
      </c>
      <c r="F820" s="14">
        <v>387.07</v>
      </c>
      <c r="G820" s="14">
        <v>390.98</v>
      </c>
      <c r="H820" s="14">
        <v>417.98</v>
      </c>
    </row>
    <row r="821" spans="1:8" hidden="1" x14ac:dyDescent="0.2">
      <c r="A821" s="39">
        <v>5081</v>
      </c>
      <c r="B821" s="14"/>
      <c r="C821" s="14">
        <v>3</v>
      </c>
      <c r="D821" s="14">
        <v>10</v>
      </c>
      <c r="E821" s="14">
        <v>4</v>
      </c>
      <c r="F821" s="14">
        <v>340.6</v>
      </c>
      <c r="G821" s="14">
        <v>382.3</v>
      </c>
      <c r="H821" s="14">
        <v>409.1</v>
      </c>
    </row>
    <row r="822" spans="1:8" hidden="1" x14ac:dyDescent="0.2">
      <c r="A822" s="39">
        <v>5061</v>
      </c>
      <c r="B822" s="14"/>
      <c r="C822" s="14">
        <v>3</v>
      </c>
      <c r="D822" s="14">
        <v>20</v>
      </c>
      <c r="E822" s="14">
        <v>4</v>
      </c>
      <c r="F822" s="14">
        <v>376.25</v>
      </c>
      <c r="G822" s="14">
        <v>380.25</v>
      </c>
      <c r="H822" s="14">
        <v>399.2</v>
      </c>
    </row>
    <row r="823" spans="1:8" hidden="1" x14ac:dyDescent="0.2">
      <c r="A823" s="39">
        <v>5051</v>
      </c>
      <c r="B823" s="14"/>
      <c r="C823" s="14">
        <v>3</v>
      </c>
      <c r="D823" s="14">
        <v>47</v>
      </c>
      <c r="E823" s="14">
        <v>4</v>
      </c>
      <c r="F823" s="14">
        <v>356.49</v>
      </c>
      <c r="G823" s="14">
        <v>386.94</v>
      </c>
      <c r="H823" s="14">
        <v>407.6</v>
      </c>
    </row>
    <row r="824" spans="1:8" hidden="1" x14ac:dyDescent="0.2">
      <c r="A824" s="39">
        <v>5049</v>
      </c>
      <c r="B824" s="14"/>
      <c r="C824" s="14">
        <v>3</v>
      </c>
      <c r="D824" s="14">
        <v>24</v>
      </c>
      <c r="E824" s="14">
        <v>4</v>
      </c>
      <c r="F824" s="14">
        <v>389.42</v>
      </c>
      <c r="G824" s="14">
        <v>392.42</v>
      </c>
      <c r="H824" s="14">
        <v>433.79</v>
      </c>
    </row>
    <row r="825" spans="1:8" hidden="1" x14ac:dyDescent="0.2">
      <c r="A825" s="39">
        <v>5048</v>
      </c>
      <c r="B825" s="14"/>
      <c r="C825" s="14">
        <v>3</v>
      </c>
      <c r="D825" s="14">
        <v>19</v>
      </c>
      <c r="E825" s="14">
        <v>4</v>
      </c>
      <c r="F825" s="14">
        <v>384.42</v>
      </c>
      <c r="G825" s="14">
        <v>363.79</v>
      </c>
      <c r="H825" s="14">
        <v>405.58</v>
      </c>
    </row>
    <row r="826" spans="1:8" hidden="1" x14ac:dyDescent="0.2">
      <c r="A826" s="39">
        <v>5047</v>
      </c>
      <c r="B826" s="14"/>
      <c r="C826" s="14">
        <v>3</v>
      </c>
      <c r="D826" s="14">
        <v>8</v>
      </c>
      <c r="E826" s="14">
        <v>4</v>
      </c>
      <c r="F826" s="14">
        <v>368.38</v>
      </c>
      <c r="G826" s="14">
        <v>364</v>
      </c>
      <c r="H826" s="14">
        <v>381.63</v>
      </c>
    </row>
    <row r="827" spans="1:8" hidden="1" x14ac:dyDescent="0.2">
      <c r="A827" s="39">
        <v>5045</v>
      </c>
      <c r="B827" s="14"/>
      <c r="C827" s="14">
        <v>3</v>
      </c>
      <c r="D827" s="14">
        <v>8</v>
      </c>
      <c r="E827" s="14">
        <v>4</v>
      </c>
      <c r="F827" s="14">
        <v>367.63</v>
      </c>
      <c r="G827" s="14">
        <v>352.63</v>
      </c>
      <c r="H827" s="14">
        <v>380</v>
      </c>
    </row>
    <row r="828" spans="1:8" hidden="1" x14ac:dyDescent="0.2">
      <c r="A828" s="39">
        <v>5043</v>
      </c>
      <c r="B828" s="14"/>
      <c r="C828" s="14">
        <v>3</v>
      </c>
      <c r="D828" s="14">
        <v>1</v>
      </c>
      <c r="E828" s="14">
        <v>4</v>
      </c>
      <c r="F828" s="14">
        <v>358</v>
      </c>
      <c r="G828" s="14">
        <v>362</v>
      </c>
      <c r="H828" s="14">
        <v>378</v>
      </c>
    </row>
    <row r="829" spans="1:8" hidden="1" x14ac:dyDescent="0.2">
      <c r="A829" s="39">
        <v>5041</v>
      </c>
      <c r="B829" s="14"/>
      <c r="C829" s="14">
        <v>3</v>
      </c>
      <c r="D829" s="14">
        <v>10</v>
      </c>
      <c r="E829" s="14">
        <v>4</v>
      </c>
      <c r="F829" s="14">
        <v>343.1</v>
      </c>
      <c r="G829" s="14">
        <v>388.3</v>
      </c>
      <c r="H829" s="14">
        <v>415.8</v>
      </c>
    </row>
    <row r="830" spans="1:8" hidden="1" x14ac:dyDescent="0.2">
      <c r="A830" s="39">
        <v>5032</v>
      </c>
      <c r="B830" s="14"/>
      <c r="C830" s="14">
        <v>3</v>
      </c>
      <c r="D830" s="14"/>
      <c r="E830" s="14">
        <v>4</v>
      </c>
      <c r="F830" s="14"/>
      <c r="G830" s="14"/>
      <c r="H830" s="14"/>
    </row>
    <row r="831" spans="1:8" hidden="1" x14ac:dyDescent="0.2">
      <c r="A831" s="39">
        <v>5029</v>
      </c>
      <c r="B831" s="14"/>
      <c r="C831" s="14">
        <v>3</v>
      </c>
      <c r="D831" s="14">
        <v>10</v>
      </c>
      <c r="E831" s="14">
        <v>4</v>
      </c>
      <c r="F831" s="14">
        <v>368.6</v>
      </c>
      <c r="G831" s="14">
        <v>381.5</v>
      </c>
      <c r="H831" s="14">
        <v>416.7</v>
      </c>
    </row>
    <row r="832" spans="1:8" hidden="1" x14ac:dyDescent="0.2">
      <c r="A832" s="39">
        <v>5025</v>
      </c>
      <c r="B832" s="14"/>
      <c r="C832" s="14">
        <v>3</v>
      </c>
      <c r="D832" s="14">
        <v>10</v>
      </c>
      <c r="E832" s="14">
        <v>4</v>
      </c>
      <c r="F832" s="14">
        <v>329.3</v>
      </c>
      <c r="G832" s="14">
        <v>358</v>
      </c>
      <c r="H832" s="14">
        <v>369.9</v>
      </c>
    </row>
    <row r="833" spans="1:8" hidden="1" x14ac:dyDescent="0.2">
      <c r="A833" s="39">
        <v>5022</v>
      </c>
      <c r="B833" s="14"/>
      <c r="C833" s="14">
        <v>3</v>
      </c>
      <c r="D833" s="14">
        <v>10</v>
      </c>
      <c r="E833" s="14">
        <v>4</v>
      </c>
      <c r="F833" s="14">
        <v>392.7</v>
      </c>
      <c r="G833" s="14">
        <v>400.9</v>
      </c>
      <c r="H833" s="14">
        <v>390.6</v>
      </c>
    </row>
    <row r="834" spans="1:8" hidden="1" x14ac:dyDescent="0.2">
      <c r="A834" s="39">
        <v>5021</v>
      </c>
      <c r="B834" s="14"/>
      <c r="C834" s="14">
        <v>3</v>
      </c>
      <c r="D834" s="14">
        <v>26</v>
      </c>
      <c r="E834" s="14">
        <v>4</v>
      </c>
      <c r="F834" s="14">
        <v>366.42</v>
      </c>
      <c r="G834" s="14">
        <v>382.58</v>
      </c>
      <c r="H834" s="14">
        <v>410.62</v>
      </c>
    </row>
    <row r="835" spans="1:8" hidden="1" x14ac:dyDescent="0.2">
      <c r="A835" s="39">
        <v>5010</v>
      </c>
      <c r="B835" s="14"/>
      <c r="C835" s="14">
        <v>3</v>
      </c>
      <c r="D835" s="14">
        <v>7</v>
      </c>
      <c r="E835" s="14">
        <v>4</v>
      </c>
      <c r="F835" s="14">
        <v>391.14</v>
      </c>
      <c r="G835" s="14">
        <v>382.14</v>
      </c>
      <c r="H835" s="14">
        <v>414.86</v>
      </c>
    </row>
    <row r="836" spans="1:8" hidden="1" x14ac:dyDescent="0.2">
      <c r="A836" s="39">
        <v>5008</v>
      </c>
      <c r="B836" s="14"/>
      <c r="C836" s="14">
        <v>3</v>
      </c>
      <c r="D836" s="14">
        <v>6</v>
      </c>
      <c r="E836" s="14">
        <v>4</v>
      </c>
      <c r="F836" s="14">
        <v>392.33333333333331</v>
      </c>
      <c r="G836" s="14">
        <v>408.83333333333337</v>
      </c>
      <c r="H836" s="14">
        <v>462.66666666666663</v>
      </c>
    </row>
    <row r="837" spans="1:8" hidden="1" x14ac:dyDescent="0.2">
      <c r="A837" s="39">
        <v>5007</v>
      </c>
      <c r="B837" s="14"/>
      <c r="C837" s="14">
        <v>3</v>
      </c>
      <c r="D837" s="14">
        <v>7</v>
      </c>
      <c r="E837" s="14">
        <v>4</v>
      </c>
      <c r="F837" s="14">
        <v>377.57142857142856</v>
      </c>
      <c r="G837" s="14">
        <v>397.42857142857144</v>
      </c>
      <c r="H837" s="14">
        <v>388.71428571428572</v>
      </c>
    </row>
    <row r="838" spans="1:8" hidden="1" x14ac:dyDescent="0.2">
      <c r="A838" s="39">
        <v>5005</v>
      </c>
      <c r="B838" s="14"/>
      <c r="C838" s="14">
        <v>3</v>
      </c>
      <c r="D838" s="14">
        <v>27</v>
      </c>
      <c r="E838" s="14">
        <v>4</v>
      </c>
      <c r="F838" s="14">
        <v>377.70370370370375</v>
      </c>
      <c r="G838" s="14">
        <v>391.44444444444446</v>
      </c>
      <c r="H838" s="14">
        <v>391.2962962962963</v>
      </c>
    </row>
    <row r="839" spans="1:8" hidden="1" x14ac:dyDescent="0.2">
      <c r="A839" s="39">
        <v>5001</v>
      </c>
      <c r="B839" s="14"/>
      <c r="C839" s="14">
        <v>3</v>
      </c>
      <c r="D839" s="14">
        <v>21</v>
      </c>
      <c r="E839" s="14">
        <v>4</v>
      </c>
      <c r="F839" s="14">
        <v>369.47619047619048</v>
      </c>
      <c r="G839" s="14">
        <v>390.66666666666669</v>
      </c>
      <c r="H839" s="14">
        <v>402.14285714285717</v>
      </c>
    </row>
    <row r="840" spans="1:8" hidden="1" x14ac:dyDescent="0.2">
      <c r="A840" s="39">
        <v>4961</v>
      </c>
      <c r="B840" s="14"/>
      <c r="C840" s="14">
        <v>3</v>
      </c>
      <c r="D840" s="14">
        <v>5</v>
      </c>
      <c r="E840" s="14">
        <v>4</v>
      </c>
      <c r="F840" s="14">
        <v>355</v>
      </c>
      <c r="G840" s="14">
        <v>386</v>
      </c>
      <c r="H840" s="14">
        <v>414.8</v>
      </c>
    </row>
    <row r="841" spans="1:8" hidden="1" x14ac:dyDescent="0.2">
      <c r="A841" s="39">
        <v>4921</v>
      </c>
      <c r="B841" s="14"/>
      <c r="C841" s="14">
        <v>3</v>
      </c>
      <c r="D841" s="14">
        <v>27</v>
      </c>
      <c r="E841" s="14">
        <v>4</v>
      </c>
      <c r="F841" s="14">
        <v>345.62962962962962</v>
      </c>
      <c r="G841" s="14">
        <v>374.77777777777777</v>
      </c>
      <c r="H841" s="14">
        <v>395.33333333333326</v>
      </c>
    </row>
    <row r="842" spans="1:8" hidden="1" x14ac:dyDescent="0.2">
      <c r="A842" s="39">
        <v>4881</v>
      </c>
      <c r="B842" s="14"/>
      <c r="C842" s="14">
        <v>3</v>
      </c>
      <c r="D842" s="14">
        <v>6</v>
      </c>
      <c r="E842" s="14">
        <v>4</v>
      </c>
      <c r="F842" s="14">
        <v>337.5</v>
      </c>
      <c r="G842" s="14">
        <v>378.16666666666669</v>
      </c>
      <c r="H842" s="14">
        <v>384.66666666666663</v>
      </c>
    </row>
    <row r="843" spans="1:8" hidden="1" x14ac:dyDescent="0.2">
      <c r="A843" s="39">
        <v>4841</v>
      </c>
      <c r="B843" s="14"/>
      <c r="C843" s="14">
        <v>3</v>
      </c>
      <c r="D843" s="14">
        <v>6</v>
      </c>
      <c r="E843" s="14">
        <v>4</v>
      </c>
      <c r="F843" s="14">
        <v>375.16666666666669</v>
      </c>
      <c r="G843" s="14">
        <v>361</v>
      </c>
      <c r="H843" s="14">
        <v>394.33333333333337</v>
      </c>
    </row>
    <row r="844" spans="1:8" hidden="1" x14ac:dyDescent="0.2">
      <c r="A844" s="39">
        <v>4801</v>
      </c>
      <c r="B844" s="14"/>
      <c r="C844" s="14">
        <v>3</v>
      </c>
      <c r="D844" s="14">
        <v>28</v>
      </c>
      <c r="E844" s="14">
        <v>4</v>
      </c>
      <c r="F844" s="14">
        <v>362.82142857142861</v>
      </c>
      <c r="G844" s="14">
        <v>398.96428571428567</v>
      </c>
      <c r="H844" s="14">
        <v>408.07142857142861</v>
      </c>
    </row>
    <row r="845" spans="1:8" hidden="1" x14ac:dyDescent="0.2">
      <c r="A845" s="39">
        <v>4761</v>
      </c>
      <c r="B845" s="14"/>
      <c r="C845" s="14">
        <v>3</v>
      </c>
      <c r="D845" s="14">
        <v>32</v>
      </c>
      <c r="E845" s="14">
        <v>4</v>
      </c>
      <c r="F845" s="14">
        <v>351.25</v>
      </c>
      <c r="G845" s="14">
        <v>383.34375000000006</v>
      </c>
      <c r="H845" s="14">
        <v>403.03124999999994</v>
      </c>
    </row>
    <row r="846" spans="1:8" hidden="1" x14ac:dyDescent="0.2">
      <c r="A846" s="39">
        <v>4741</v>
      </c>
      <c r="B846" s="14"/>
      <c r="C846" s="14">
        <v>3</v>
      </c>
      <c r="D846" s="14">
        <v>28</v>
      </c>
      <c r="E846" s="14">
        <v>4</v>
      </c>
      <c r="F846" s="14">
        <v>379.07142857142856</v>
      </c>
      <c r="G846" s="14">
        <v>389.28571428571428</v>
      </c>
      <c r="H846" s="14">
        <v>428.35714285714289</v>
      </c>
    </row>
    <row r="847" spans="1:8" hidden="1" x14ac:dyDescent="0.2">
      <c r="A847" s="39">
        <v>4721</v>
      </c>
      <c r="B847" s="14"/>
      <c r="C847" s="14">
        <v>3</v>
      </c>
      <c r="D847" s="14">
        <v>27</v>
      </c>
      <c r="E847" s="14">
        <v>4</v>
      </c>
      <c r="F847" s="14">
        <v>377.33333333333331</v>
      </c>
      <c r="G847" s="14">
        <v>377.1111111111112</v>
      </c>
      <c r="H847" s="14">
        <v>382.4444444444444</v>
      </c>
    </row>
    <row r="848" spans="1:8" hidden="1" x14ac:dyDescent="0.2">
      <c r="A848" s="39">
        <v>4691</v>
      </c>
      <c r="B848" s="14"/>
      <c r="C848" s="14">
        <v>3</v>
      </c>
      <c r="D848" s="14">
        <v>27</v>
      </c>
      <c r="E848" s="14">
        <v>4</v>
      </c>
      <c r="F848" s="14">
        <v>373.74074074074076</v>
      </c>
      <c r="G848" s="14">
        <v>389.62962962962968</v>
      </c>
      <c r="H848" s="14">
        <v>399.18518518518511</v>
      </c>
    </row>
    <row r="849" spans="1:8" hidden="1" x14ac:dyDescent="0.2">
      <c r="A849" s="39">
        <v>4681</v>
      </c>
      <c r="B849" s="14"/>
      <c r="C849" s="14">
        <v>3</v>
      </c>
      <c r="D849" s="14">
        <v>18</v>
      </c>
      <c r="E849" s="14">
        <v>4</v>
      </c>
      <c r="F849" s="14">
        <v>347.61</v>
      </c>
      <c r="G849" s="14">
        <v>366.61</v>
      </c>
      <c r="H849" s="14">
        <v>395.61</v>
      </c>
    </row>
    <row r="850" spans="1:8" hidden="1" x14ac:dyDescent="0.2">
      <c r="A850" s="39">
        <v>4651</v>
      </c>
      <c r="B850" s="14"/>
      <c r="C850" s="14">
        <v>3</v>
      </c>
      <c r="D850" s="14">
        <v>5</v>
      </c>
      <c r="E850" s="14">
        <v>4</v>
      </c>
      <c r="F850" s="14">
        <v>333.2</v>
      </c>
      <c r="G850" s="14">
        <v>360</v>
      </c>
      <c r="H850" s="14">
        <v>388.6</v>
      </c>
    </row>
    <row r="851" spans="1:8" hidden="1" x14ac:dyDescent="0.2">
      <c r="A851" s="39">
        <v>4611</v>
      </c>
      <c r="B851" s="14"/>
      <c r="C851" s="14">
        <v>3</v>
      </c>
      <c r="D851" s="14">
        <v>18</v>
      </c>
      <c r="E851" s="14">
        <v>4</v>
      </c>
      <c r="F851" s="14">
        <v>363.11</v>
      </c>
      <c r="G851" s="14">
        <v>383.44</v>
      </c>
      <c r="H851" s="14">
        <v>398.61</v>
      </c>
    </row>
    <row r="852" spans="1:8" hidden="1" x14ac:dyDescent="0.2">
      <c r="A852" s="39">
        <v>4581</v>
      </c>
      <c r="B852" s="14"/>
      <c r="C852" s="14">
        <v>3</v>
      </c>
      <c r="D852" s="14">
        <v>25</v>
      </c>
      <c r="E852" s="14">
        <v>4</v>
      </c>
      <c r="F852" s="14">
        <v>389.08</v>
      </c>
      <c r="G852" s="14">
        <v>405.56</v>
      </c>
      <c r="H852" s="14">
        <v>410.56</v>
      </c>
    </row>
    <row r="853" spans="1:8" hidden="1" x14ac:dyDescent="0.2">
      <c r="A853" s="39">
        <v>4541</v>
      </c>
      <c r="B853" s="14"/>
      <c r="C853" s="14">
        <v>3</v>
      </c>
      <c r="D853" s="14">
        <v>8</v>
      </c>
      <c r="E853" s="14">
        <v>4</v>
      </c>
      <c r="F853" s="14">
        <v>379.25</v>
      </c>
      <c r="G853" s="14">
        <v>383.75</v>
      </c>
      <c r="H853" s="14">
        <v>383.25</v>
      </c>
    </row>
    <row r="854" spans="1:8" hidden="1" x14ac:dyDescent="0.2">
      <c r="A854" s="39">
        <v>4511</v>
      </c>
      <c r="B854" s="14"/>
      <c r="C854" s="14">
        <v>3</v>
      </c>
      <c r="D854" s="14">
        <v>35</v>
      </c>
      <c r="E854" s="14">
        <v>4</v>
      </c>
      <c r="F854" s="14">
        <v>380.31</v>
      </c>
      <c r="G854" s="14">
        <v>389.77</v>
      </c>
      <c r="H854" s="14">
        <v>397.57</v>
      </c>
    </row>
    <row r="855" spans="1:8" hidden="1" x14ac:dyDescent="0.2">
      <c r="A855" s="34">
        <v>4501</v>
      </c>
      <c r="B855" s="14"/>
      <c r="C855" s="14">
        <v>3</v>
      </c>
      <c r="D855" s="14">
        <v>4</v>
      </c>
      <c r="E855" s="14">
        <v>4</v>
      </c>
      <c r="F855" s="14">
        <v>338.75</v>
      </c>
      <c r="G855" s="14">
        <v>361</v>
      </c>
      <c r="H855" s="14">
        <v>371.5</v>
      </c>
    </row>
    <row r="856" spans="1:8" hidden="1" x14ac:dyDescent="0.2">
      <c r="A856" s="39">
        <v>4491</v>
      </c>
      <c r="B856" s="14"/>
      <c r="C856" s="14">
        <v>3</v>
      </c>
      <c r="D856" s="14">
        <v>13</v>
      </c>
      <c r="E856" s="14">
        <v>4</v>
      </c>
      <c r="F856" s="14">
        <v>371.77</v>
      </c>
      <c r="G856" s="14">
        <v>395.62</v>
      </c>
      <c r="H856" s="14">
        <v>375.08</v>
      </c>
    </row>
    <row r="857" spans="1:8" hidden="1" x14ac:dyDescent="0.2">
      <c r="A857" s="39">
        <v>4461</v>
      </c>
      <c r="B857" s="14"/>
      <c r="C857" s="14">
        <v>3</v>
      </c>
      <c r="D857" s="14">
        <v>2</v>
      </c>
      <c r="E857" s="14">
        <v>4</v>
      </c>
      <c r="F857" s="14">
        <v>351</v>
      </c>
      <c r="G857" s="14">
        <v>428.5</v>
      </c>
      <c r="H857" s="14">
        <v>386.5</v>
      </c>
    </row>
    <row r="858" spans="1:8" hidden="1" x14ac:dyDescent="0.2">
      <c r="A858" s="39">
        <v>4441</v>
      </c>
      <c r="B858" s="14"/>
      <c r="C858" s="14">
        <v>3</v>
      </c>
      <c r="D858" s="14">
        <v>6</v>
      </c>
      <c r="E858" s="14">
        <v>4</v>
      </c>
      <c r="F858" s="14">
        <v>400.17</v>
      </c>
      <c r="G858" s="14">
        <v>398.33</v>
      </c>
      <c r="H858" s="14">
        <v>384.5</v>
      </c>
    </row>
    <row r="859" spans="1:8" hidden="1" x14ac:dyDescent="0.2">
      <c r="A859" s="34">
        <v>4401</v>
      </c>
      <c r="B859" s="14"/>
      <c r="C859" s="14">
        <v>3</v>
      </c>
      <c r="D859" s="14">
        <v>9</v>
      </c>
      <c r="E859" s="14">
        <v>4</v>
      </c>
      <c r="F859" s="14">
        <v>342.33</v>
      </c>
      <c r="G859" s="14">
        <v>385.22</v>
      </c>
      <c r="H859" s="14">
        <v>403.78</v>
      </c>
    </row>
    <row r="860" spans="1:8" hidden="1" x14ac:dyDescent="0.2">
      <c r="A860" s="34">
        <v>4391</v>
      </c>
      <c r="B860" s="14"/>
      <c r="C860" s="14">
        <v>3</v>
      </c>
      <c r="D860" s="14">
        <v>12</v>
      </c>
      <c r="E860" s="14">
        <v>4</v>
      </c>
      <c r="F860" s="14">
        <v>362.67</v>
      </c>
      <c r="G860" s="14">
        <v>385.42</v>
      </c>
      <c r="H860" s="14">
        <v>418.5</v>
      </c>
    </row>
    <row r="861" spans="1:8" hidden="1" x14ac:dyDescent="0.2">
      <c r="A861" s="34">
        <v>4381</v>
      </c>
      <c r="B861" s="14"/>
      <c r="C861" s="14">
        <v>3</v>
      </c>
      <c r="D861" s="14">
        <v>35</v>
      </c>
      <c r="E861" s="14">
        <v>4</v>
      </c>
      <c r="F861" s="14">
        <v>355.86</v>
      </c>
      <c r="G861" s="14">
        <v>385.06</v>
      </c>
      <c r="H861" s="14">
        <v>420.66</v>
      </c>
    </row>
    <row r="862" spans="1:8" hidden="1" x14ac:dyDescent="0.2">
      <c r="A862" s="34">
        <v>4341</v>
      </c>
      <c r="B862" s="14"/>
      <c r="C862" s="14">
        <v>3</v>
      </c>
      <c r="D862" s="14">
        <v>11</v>
      </c>
      <c r="E862" s="14">
        <v>4</v>
      </c>
      <c r="F862" s="14">
        <v>356.55</v>
      </c>
      <c r="G862" s="14">
        <v>357.64</v>
      </c>
      <c r="H862" s="14">
        <v>380</v>
      </c>
    </row>
    <row r="863" spans="1:8" hidden="1" x14ac:dyDescent="0.2">
      <c r="A863" s="39">
        <v>4301</v>
      </c>
      <c r="B863" s="14"/>
      <c r="C863" s="14">
        <v>3</v>
      </c>
      <c r="D863" s="14">
        <v>12</v>
      </c>
      <c r="E863" s="14">
        <v>4</v>
      </c>
      <c r="F863" s="14">
        <v>357.66666666666669</v>
      </c>
      <c r="G863" s="14">
        <v>369.83333333333331</v>
      </c>
      <c r="H863" s="14">
        <v>358.58333333333337</v>
      </c>
    </row>
    <row r="864" spans="1:8" hidden="1" x14ac:dyDescent="0.2">
      <c r="A864" s="39">
        <v>4281</v>
      </c>
      <c r="B864" s="14"/>
      <c r="C864" s="14">
        <v>3</v>
      </c>
      <c r="D864" s="14">
        <v>51</v>
      </c>
      <c r="E864" s="14">
        <v>4</v>
      </c>
      <c r="F864" s="14">
        <v>356.17647058823536</v>
      </c>
      <c r="G864" s="14">
        <v>381.47058823529403</v>
      </c>
      <c r="H864" s="14">
        <v>401.47058823529397</v>
      </c>
    </row>
    <row r="865" spans="1:8" hidden="1" x14ac:dyDescent="0.2">
      <c r="A865" s="39">
        <v>4261</v>
      </c>
      <c r="B865" s="14"/>
      <c r="C865" s="14">
        <v>3</v>
      </c>
      <c r="D865" s="14">
        <v>24</v>
      </c>
      <c r="E865" s="14">
        <v>4</v>
      </c>
      <c r="F865" s="14">
        <v>364.33333333333343</v>
      </c>
      <c r="G865" s="14">
        <v>402.95833333333331</v>
      </c>
      <c r="H865" s="14">
        <v>376.37500000000006</v>
      </c>
    </row>
    <row r="866" spans="1:8" hidden="1" x14ac:dyDescent="0.2">
      <c r="A866" s="34">
        <v>4241</v>
      </c>
      <c r="B866" s="14"/>
      <c r="C866" s="14">
        <v>3</v>
      </c>
      <c r="D866" s="14">
        <v>32</v>
      </c>
      <c r="E866" s="14">
        <v>4</v>
      </c>
      <c r="F866" s="14">
        <v>367.28</v>
      </c>
      <c r="G866" s="14">
        <v>401.38</v>
      </c>
      <c r="H866" s="14">
        <v>390.72</v>
      </c>
    </row>
    <row r="867" spans="1:8" hidden="1" x14ac:dyDescent="0.2">
      <c r="A867" s="39">
        <v>4221</v>
      </c>
      <c r="B867" s="14"/>
      <c r="C867" s="14">
        <v>3</v>
      </c>
      <c r="D867" s="14">
        <v>33</v>
      </c>
      <c r="E867" s="14">
        <v>4</v>
      </c>
      <c r="F867" s="14">
        <v>368.12121212121218</v>
      </c>
      <c r="G867" s="14">
        <v>405.78787878787875</v>
      </c>
      <c r="H867" s="14">
        <v>407.75757575757575</v>
      </c>
    </row>
    <row r="868" spans="1:8" hidden="1" x14ac:dyDescent="0.2">
      <c r="A868" s="39">
        <v>4171</v>
      </c>
      <c r="B868" s="14"/>
      <c r="C868" s="14">
        <v>3</v>
      </c>
      <c r="D868" s="14">
        <v>4</v>
      </c>
      <c r="E868" s="14">
        <v>4</v>
      </c>
      <c r="F868" s="14">
        <v>330.75</v>
      </c>
      <c r="G868" s="14">
        <v>381.75</v>
      </c>
      <c r="H868" s="14">
        <v>403</v>
      </c>
    </row>
    <row r="869" spans="1:8" hidden="1" x14ac:dyDescent="0.2">
      <c r="A869" s="34">
        <v>4121</v>
      </c>
      <c r="B869" s="14"/>
      <c r="C869" s="14">
        <v>3</v>
      </c>
      <c r="D869" s="14">
        <v>3</v>
      </c>
      <c r="E869" s="14">
        <v>4</v>
      </c>
      <c r="F869" s="14">
        <v>360.67</v>
      </c>
      <c r="G869" s="14">
        <v>354.67</v>
      </c>
      <c r="H869" s="14">
        <v>349</v>
      </c>
    </row>
    <row r="870" spans="1:8" hidden="1" x14ac:dyDescent="0.2">
      <c r="A870" s="39">
        <v>4091</v>
      </c>
      <c r="B870" s="14"/>
      <c r="C870" s="14">
        <v>3</v>
      </c>
      <c r="D870" s="14">
        <v>26</v>
      </c>
      <c r="E870" s="14">
        <v>4</v>
      </c>
      <c r="F870" s="14">
        <v>367.84615384615381</v>
      </c>
      <c r="G870" s="14">
        <v>374.26923076923072</v>
      </c>
      <c r="H870" s="14">
        <v>396.30769230769238</v>
      </c>
    </row>
    <row r="871" spans="1:8" hidden="1" x14ac:dyDescent="0.2">
      <c r="A871" s="39">
        <v>4071</v>
      </c>
      <c r="B871" s="14"/>
      <c r="C871" s="14">
        <v>3</v>
      </c>
      <c r="D871" s="14">
        <v>3</v>
      </c>
      <c r="E871" s="14">
        <v>4</v>
      </c>
      <c r="F871" s="14">
        <v>375.66666666666669</v>
      </c>
      <c r="G871" s="14">
        <v>406.33333333333331</v>
      </c>
      <c r="H871" s="14">
        <v>438.66666666666669</v>
      </c>
    </row>
    <row r="872" spans="1:8" hidden="1" x14ac:dyDescent="0.2">
      <c r="A872" s="39">
        <v>4061</v>
      </c>
      <c r="B872" s="14"/>
      <c r="C872" s="14">
        <v>3</v>
      </c>
      <c r="D872" s="14">
        <v>42</v>
      </c>
      <c r="E872" s="14">
        <v>4</v>
      </c>
      <c r="F872" s="14">
        <v>390.26190476190482</v>
      </c>
      <c r="G872" s="14">
        <v>405.97619047619048</v>
      </c>
      <c r="H872" s="14">
        <v>406.02380952380946</v>
      </c>
    </row>
    <row r="873" spans="1:8" hidden="1" x14ac:dyDescent="0.2">
      <c r="A873" s="34">
        <v>4031</v>
      </c>
      <c r="B873" s="14"/>
      <c r="C873" s="14">
        <v>3</v>
      </c>
      <c r="D873" s="14">
        <v>34</v>
      </c>
      <c r="E873" s="14">
        <v>4</v>
      </c>
      <c r="F873" s="14">
        <v>374.29</v>
      </c>
      <c r="G873" s="14">
        <v>384.15</v>
      </c>
      <c r="H873" s="14">
        <v>391.32</v>
      </c>
    </row>
    <row r="874" spans="1:8" hidden="1" x14ac:dyDescent="0.2">
      <c r="A874" s="34">
        <v>4021</v>
      </c>
      <c r="B874" s="14"/>
      <c r="C874" s="14">
        <v>3</v>
      </c>
      <c r="D874" s="14">
        <v>26</v>
      </c>
      <c r="E874" s="14">
        <v>4</v>
      </c>
      <c r="F874" s="14">
        <v>356.04</v>
      </c>
      <c r="G874" s="14">
        <v>379.58</v>
      </c>
      <c r="H874" s="14">
        <v>391.69</v>
      </c>
    </row>
    <row r="875" spans="1:8" hidden="1" x14ac:dyDescent="0.2">
      <c r="A875" s="34">
        <v>4012</v>
      </c>
      <c r="B875" s="14"/>
      <c r="C875" s="14">
        <v>3</v>
      </c>
      <c r="D875" s="14">
        <v>18</v>
      </c>
      <c r="E875" s="14">
        <v>4</v>
      </c>
      <c r="F875" s="14">
        <v>354.56</v>
      </c>
      <c r="G875" s="14">
        <v>367.39</v>
      </c>
      <c r="H875" s="14">
        <v>398.44</v>
      </c>
    </row>
    <row r="876" spans="1:8" hidden="1" x14ac:dyDescent="0.2">
      <c r="A876" s="34">
        <v>3241</v>
      </c>
      <c r="B876" s="14"/>
      <c r="C876" s="14">
        <v>3</v>
      </c>
      <c r="D876" s="14">
        <v>6</v>
      </c>
      <c r="E876" s="14">
        <v>4</v>
      </c>
      <c r="F876" s="14">
        <v>362.17</v>
      </c>
      <c r="G876" s="14">
        <v>369.67</v>
      </c>
      <c r="H876" s="14">
        <v>399.5</v>
      </c>
    </row>
    <row r="877" spans="1:8" hidden="1" x14ac:dyDescent="0.2">
      <c r="A877" s="34">
        <v>3191</v>
      </c>
      <c r="B877" s="14"/>
      <c r="C877" s="14">
        <v>3</v>
      </c>
      <c r="D877" s="14">
        <v>28</v>
      </c>
      <c r="E877" s="14">
        <v>4</v>
      </c>
      <c r="F877" s="14">
        <v>377.25</v>
      </c>
      <c r="G877" s="14">
        <v>400.54</v>
      </c>
      <c r="H877" s="14">
        <v>416.96</v>
      </c>
    </row>
    <row r="878" spans="1:8" hidden="1" x14ac:dyDescent="0.2">
      <c r="A878" s="34">
        <v>3181</v>
      </c>
      <c r="B878" s="14"/>
      <c r="C878" s="14">
        <v>3</v>
      </c>
      <c r="D878" s="14">
        <v>15</v>
      </c>
      <c r="E878" s="14">
        <v>4</v>
      </c>
      <c r="F878" s="14">
        <v>360.27</v>
      </c>
      <c r="G878" s="14">
        <v>366.53</v>
      </c>
      <c r="H878" s="14">
        <v>371.4</v>
      </c>
    </row>
    <row r="879" spans="1:8" hidden="1" x14ac:dyDescent="0.2">
      <c r="A879" s="34">
        <v>3141</v>
      </c>
      <c r="B879" s="14"/>
      <c r="C879" s="14">
        <v>3</v>
      </c>
      <c r="D879" s="14">
        <v>46</v>
      </c>
      <c r="E879" s="14">
        <v>4</v>
      </c>
      <c r="F879" s="14">
        <v>351.89</v>
      </c>
      <c r="G879" s="14">
        <v>367.41</v>
      </c>
      <c r="H879" s="14">
        <v>398.52</v>
      </c>
    </row>
    <row r="880" spans="1:8" hidden="1" x14ac:dyDescent="0.2">
      <c r="A880" s="34">
        <v>3111</v>
      </c>
      <c r="B880" s="14"/>
      <c r="C880" s="14">
        <v>3</v>
      </c>
      <c r="D880" s="14">
        <v>17</v>
      </c>
      <c r="E880" s="14">
        <v>4</v>
      </c>
      <c r="F880" s="14">
        <v>393</v>
      </c>
      <c r="G880" s="14">
        <v>384.18</v>
      </c>
      <c r="H880" s="14">
        <v>437.18</v>
      </c>
    </row>
    <row r="881" spans="1:8" hidden="1" x14ac:dyDescent="0.2">
      <c r="A881" s="34">
        <v>3101</v>
      </c>
      <c r="B881" s="14"/>
      <c r="C881" s="14">
        <v>3</v>
      </c>
      <c r="D881" s="14">
        <v>52</v>
      </c>
      <c r="E881" s="14">
        <v>4</v>
      </c>
      <c r="F881" s="14">
        <v>378.56</v>
      </c>
      <c r="G881" s="14">
        <v>390.87</v>
      </c>
      <c r="H881" s="14">
        <v>422.54</v>
      </c>
    </row>
    <row r="882" spans="1:8" hidden="1" x14ac:dyDescent="0.2">
      <c r="A882" s="34">
        <v>3100</v>
      </c>
      <c r="B882" s="14"/>
      <c r="C882" s="14">
        <v>3</v>
      </c>
      <c r="D882" s="14">
        <v>25</v>
      </c>
      <c r="E882" s="14">
        <v>4</v>
      </c>
      <c r="F882" s="14">
        <v>356.8</v>
      </c>
      <c r="G882" s="14">
        <v>381.68</v>
      </c>
      <c r="H882" s="14">
        <v>394.36</v>
      </c>
    </row>
    <row r="883" spans="1:8" hidden="1" x14ac:dyDescent="0.2">
      <c r="A883" s="34">
        <v>3061</v>
      </c>
      <c r="B883" s="14"/>
      <c r="C883" s="14">
        <v>3</v>
      </c>
      <c r="D883" s="14">
        <v>14</v>
      </c>
      <c r="E883" s="14">
        <v>4</v>
      </c>
      <c r="F883" s="14">
        <v>375.57</v>
      </c>
      <c r="G883" s="14">
        <v>389.07</v>
      </c>
      <c r="H883" s="14">
        <v>397.86</v>
      </c>
    </row>
    <row r="884" spans="1:8" hidden="1" x14ac:dyDescent="0.2">
      <c r="A884" s="34">
        <v>3051</v>
      </c>
      <c r="B884" s="14"/>
      <c r="C884" s="14">
        <v>3</v>
      </c>
      <c r="D884" s="14">
        <v>6</v>
      </c>
      <c r="E884" s="14">
        <v>4</v>
      </c>
      <c r="F884" s="14">
        <v>348.5</v>
      </c>
      <c r="G884" s="14">
        <v>372</v>
      </c>
      <c r="H884" s="14">
        <v>399.17</v>
      </c>
    </row>
    <row r="885" spans="1:8" hidden="1" x14ac:dyDescent="0.2">
      <c r="A885" s="34">
        <v>3041</v>
      </c>
      <c r="B885" s="14"/>
      <c r="C885" s="14">
        <v>3</v>
      </c>
      <c r="D885" s="14">
        <v>5</v>
      </c>
      <c r="E885" s="14">
        <v>4</v>
      </c>
      <c r="F885" s="14">
        <v>357.2</v>
      </c>
      <c r="G885" s="14">
        <v>393.2</v>
      </c>
      <c r="H885" s="14">
        <v>417.8</v>
      </c>
    </row>
    <row r="886" spans="1:8" hidden="1" x14ac:dyDescent="0.2">
      <c r="A886" s="39">
        <v>3034</v>
      </c>
      <c r="B886" s="14"/>
      <c r="C886" s="14">
        <v>3</v>
      </c>
      <c r="D886" s="14">
        <v>2</v>
      </c>
      <c r="E886" s="14">
        <v>4</v>
      </c>
      <c r="F886" s="14">
        <v>335.5</v>
      </c>
      <c r="G886" s="14">
        <v>372.5</v>
      </c>
      <c r="H886" s="14">
        <v>372</v>
      </c>
    </row>
    <row r="887" spans="1:8" hidden="1" x14ac:dyDescent="0.2">
      <c r="A887" s="39">
        <v>3024</v>
      </c>
      <c r="B887" s="14"/>
      <c r="C887" s="14">
        <v>3</v>
      </c>
      <c r="D887" s="14">
        <v>3</v>
      </c>
      <c r="E887" s="14">
        <v>4</v>
      </c>
      <c r="F887" s="14">
        <v>329.67</v>
      </c>
      <c r="G887" s="14">
        <v>398.67</v>
      </c>
      <c r="H887" s="14">
        <v>339.67</v>
      </c>
    </row>
    <row r="888" spans="1:8" hidden="1" x14ac:dyDescent="0.2">
      <c r="A888" s="39">
        <v>2991</v>
      </c>
      <c r="B888" s="14"/>
      <c r="C888" s="14">
        <v>3</v>
      </c>
      <c r="D888" s="14">
        <v>34</v>
      </c>
      <c r="E888" s="14">
        <v>4</v>
      </c>
      <c r="F888" s="14">
        <v>383.44117647058823</v>
      </c>
      <c r="G888" s="14">
        <v>427.55882352941177</v>
      </c>
      <c r="H888" s="14">
        <v>441.1764705882353</v>
      </c>
    </row>
    <row r="889" spans="1:8" hidden="1" x14ac:dyDescent="0.2">
      <c r="A889" s="39">
        <v>2981</v>
      </c>
      <c r="B889" s="14"/>
      <c r="C889" s="14">
        <v>3</v>
      </c>
      <c r="D889" s="14">
        <v>4</v>
      </c>
      <c r="E889" s="14">
        <v>4</v>
      </c>
      <c r="F889" s="14">
        <v>339.5</v>
      </c>
      <c r="G889" s="14">
        <v>387.25</v>
      </c>
      <c r="H889" s="14">
        <v>347.5</v>
      </c>
    </row>
    <row r="890" spans="1:8" hidden="1" x14ac:dyDescent="0.2">
      <c r="A890" s="39">
        <v>2941</v>
      </c>
      <c r="B890" s="14"/>
      <c r="C890" s="14">
        <v>3</v>
      </c>
      <c r="D890" s="14">
        <v>7</v>
      </c>
      <c r="E890" s="14">
        <v>4</v>
      </c>
      <c r="F890" s="14">
        <v>355.71428571428572</v>
      </c>
      <c r="G890" s="14">
        <v>389.14285714285711</v>
      </c>
      <c r="H890" s="14">
        <v>414.71428571428572</v>
      </c>
    </row>
    <row r="891" spans="1:8" hidden="1" x14ac:dyDescent="0.2">
      <c r="A891" s="39">
        <v>2911</v>
      </c>
      <c r="B891" s="14"/>
      <c r="C891" s="14">
        <v>3</v>
      </c>
      <c r="D891" s="14">
        <v>13</v>
      </c>
      <c r="E891" s="34">
        <v>4</v>
      </c>
      <c r="F891" s="14">
        <v>335.00000000000006</v>
      </c>
      <c r="G891" s="14">
        <v>367.46153846153851</v>
      </c>
      <c r="H891" s="14">
        <v>396.76923076923083</v>
      </c>
    </row>
    <row r="892" spans="1:8" hidden="1" x14ac:dyDescent="0.2">
      <c r="A892" s="39">
        <v>2901</v>
      </c>
      <c r="B892" s="14"/>
      <c r="C892" s="14">
        <v>3</v>
      </c>
      <c r="D892" s="14">
        <v>13</v>
      </c>
      <c r="E892" s="14">
        <v>4</v>
      </c>
      <c r="F892" s="14">
        <v>355.61538461538458</v>
      </c>
      <c r="G892" s="14">
        <v>392.61538461538464</v>
      </c>
      <c r="H892" s="14">
        <v>392.76923076923083</v>
      </c>
    </row>
    <row r="893" spans="1:8" hidden="1" x14ac:dyDescent="0.2">
      <c r="A893" s="39">
        <v>2881</v>
      </c>
      <c r="B893" s="14"/>
      <c r="C893" s="14">
        <v>3</v>
      </c>
      <c r="D893" s="14">
        <v>29</v>
      </c>
      <c r="E893" s="14">
        <v>4</v>
      </c>
      <c r="F893" s="14">
        <v>380.37931034482756</v>
      </c>
      <c r="G893" s="14">
        <v>404.34482758620686</v>
      </c>
      <c r="H893" s="14">
        <v>424.24137931034494</v>
      </c>
    </row>
    <row r="894" spans="1:8" hidden="1" x14ac:dyDescent="0.2">
      <c r="A894" s="39">
        <v>2821</v>
      </c>
      <c r="B894" s="14"/>
      <c r="C894" s="14">
        <v>3</v>
      </c>
      <c r="D894" s="14">
        <v>5</v>
      </c>
      <c r="E894" s="14">
        <v>4</v>
      </c>
      <c r="F894" s="14">
        <v>344.4</v>
      </c>
      <c r="G894" s="14">
        <v>378.4</v>
      </c>
      <c r="H894" s="14">
        <v>386.6</v>
      </c>
    </row>
    <row r="895" spans="1:8" hidden="1" x14ac:dyDescent="0.2">
      <c r="A895" s="39">
        <v>2801</v>
      </c>
      <c r="B895" s="14"/>
      <c r="C895" s="14">
        <v>3</v>
      </c>
      <c r="D895" s="14">
        <v>6</v>
      </c>
      <c r="E895" s="14">
        <v>4</v>
      </c>
      <c r="F895" s="14">
        <v>353.83333333333331</v>
      </c>
      <c r="G895" s="14">
        <v>391.16666666666663</v>
      </c>
      <c r="H895" s="14">
        <v>420.5</v>
      </c>
    </row>
    <row r="896" spans="1:8" hidden="1" x14ac:dyDescent="0.2">
      <c r="A896" s="39">
        <v>2781</v>
      </c>
      <c r="B896" s="14"/>
      <c r="C896" s="14">
        <v>3</v>
      </c>
      <c r="D896" s="14">
        <v>20</v>
      </c>
      <c r="E896" s="14">
        <v>4</v>
      </c>
      <c r="F896" s="14">
        <v>343.09999999999997</v>
      </c>
      <c r="G896" s="14">
        <v>396.4</v>
      </c>
      <c r="H896" s="14">
        <v>377</v>
      </c>
    </row>
    <row r="897" spans="1:8" hidden="1" x14ac:dyDescent="0.2">
      <c r="A897" s="39">
        <v>2741</v>
      </c>
      <c r="B897" s="14"/>
      <c r="C897" s="14">
        <v>3</v>
      </c>
      <c r="D897" s="14">
        <v>45</v>
      </c>
      <c r="E897" s="14">
        <v>4</v>
      </c>
      <c r="F897" s="14">
        <v>368.91111111111098</v>
      </c>
      <c r="G897" s="14">
        <v>391.06666666666678</v>
      </c>
      <c r="H897" s="14">
        <v>407.93333333333328</v>
      </c>
    </row>
    <row r="898" spans="1:8" hidden="1" x14ac:dyDescent="0.2">
      <c r="A898" s="39">
        <v>2701</v>
      </c>
      <c r="B898" s="14"/>
      <c r="C898" s="14">
        <v>3</v>
      </c>
      <c r="D898" s="14">
        <v>28</v>
      </c>
      <c r="E898" s="14">
        <v>4</v>
      </c>
      <c r="F898" s="14">
        <v>378.17857142857144</v>
      </c>
      <c r="G898" s="14">
        <v>387.46428571428567</v>
      </c>
      <c r="H898" s="14">
        <v>422.75</v>
      </c>
    </row>
    <row r="899" spans="1:8" hidden="1" x14ac:dyDescent="0.2">
      <c r="A899" s="39">
        <v>2661</v>
      </c>
      <c r="B899" s="14"/>
      <c r="C899" s="14">
        <v>3</v>
      </c>
      <c r="D899" s="14">
        <v>30</v>
      </c>
      <c r="E899" s="14">
        <v>4</v>
      </c>
      <c r="F899" s="14">
        <v>360.49999999999994</v>
      </c>
      <c r="G899" s="14">
        <v>365.53333333333336</v>
      </c>
      <c r="H899" s="14">
        <v>388.73333333333329</v>
      </c>
    </row>
    <row r="900" spans="1:8" hidden="1" x14ac:dyDescent="0.2">
      <c r="A900" s="39">
        <v>2651</v>
      </c>
      <c r="B900" s="14"/>
      <c r="C900" s="14">
        <v>3</v>
      </c>
      <c r="D900" s="14">
        <v>30</v>
      </c>
      <c r="E900" s="14">
        <v>4</v>
      </c>
      <c r="F900" s="14">
        <v>367.93333333333328</v>
      </c>
      <c r="G900" s="14">
        <v>394.36666666666662</v>
      </c>
      <c r="H900" s="14">
        <v>406.8</v>
      </c>
    </row>
    <row r="901" spans="1:8" hidden="1" x14ac:dyDescent="0.2">
      <c r="A901" s="39">
        <v>2641</v>
      </c>
      <c r="B901" s="14"/>
      <c r="C901" s="14">
        <v>3</v>
      </c>
      <c r="D901" s="14">
        <v>24</v>
      </c>
      <c r="E901" s="14">
        <v>4</v>
      </c>
      <c r="F901" s="14">
        <v>365.58333333333326</v>
      </c>
      <c r="G901" s="14">
        <v>378.45833333333337</v>
      </c>
      <c r="H901" s="14">
        <v>375.25</v>
      </c>
    </row>
    <row r="902" spans="1:8" hidden="1" x14ac:dyDescent="0.2">
      <c r="A902" s="39">
        <v>2581</v>
      </c>
      <c r="B902" s="14"/>
      <c r="C902" s="14">
        <v>3</v>
      </c>
      <c r="D902" s="14">
        <v>26</v>
      </c>
      <c r="E902" s="14">
        <v>4</v>
      </c>
      <c r="F902" s="14">
        <v>376.30769230769226</v>
      </c>
      <c r="G902" s="14">
        <v>375.61538461538464</v>
      </c>
      <c r="H902" s="14">
        <v>396.19230769230768</v>
      </c>
    </row>
    <row r="903" spans="1:8" hidden="1" x14ac:dyDescent="0.2">
      <c r="A903" s="39">
        <v>2541</v>
      </c>
      <c r="B903" s="14"/>
      <c r="C903" s="14">
        <v>3</v>
      </c>
      <c r="D903" s="14">
        <v>52</v>
      </c>
      <c r="E903" s="14">
        <v>4</v>
      </c>
      <c r="F903" s="14">
        <v>382.94230769230779</v>
      </c>
      <c r="G903" s="14">
        <v>388.11538461538458</v>
      </c>
      <c r="H903" s="14">
        <v>405.17307692307691</v>
      </c>
    </row>
    <row r="904" spans="1:8" hidden="1" x14ac:dyDescent="0.2">
      <c r="A904" s="39">
        <v>2531</v>
      </c>
      <c r="B904" s="14"/>
      <c r="C904" s="14">
        <v>3</v>
      </c>
      <c r="D904" s="14">
        <v>5</v>
      </c>
      <c r="E904" s="14">
        <v>4</v>
      </c>
      <c r="F904" s="14">
        <v>344</v>
      </c>
      <c r="G904" s="14">
        <v>359.6</v>
      </c>
      <c r="H904" s="14">
        <v>387.8</v>
      </c>
    </row>
    <row r="905" spans="1:8" hidden="1" x14ac:dyDescent="0.2">
      <c r="A905" s="39">
        <v>2521</v>
      </c>
      <c r="B905" s="14"/>
      <c r="C905" s="14">
        <v>3</v>
      </c>
      <c r="D905" s="14">
        <v>33</v>
      </c>
      <c r="E905" s="14">
        <v>4</v>
      </c>
      <c r="F905" s="14">
        <v>368.42424242424249</v>
      </c>
      <c r="G905" s="14">
        <v>388.87878787878776</v>
      </c>
      <c r="H905" s="14">
        <v>392.18181818181819</v>
      </c>
    </row>
    <row r="906" spans="1:8" hidden="1" x14ac:dyDescent="0.2">
      <c r="A906" s="39">
        <v>2511</v>
      </c>
      <c r="B906" s="14"/>
      <c r="C906" s="14">
        <v>3</v>
      </c>
      <c r="D906" s="14">
        <v>20</v>
      </c>
      <c r="E906" s="14">
        <v>4</v>
      </c>
      <c r="F906" s="14">
        <v>369.1</v>
      </c>
      <c r="G906" s="14">
        <v>410.95000000000005</v>
      </c>
      <c r="H906" s="14">
        <v>438.75</v>
      </c>
    </row>
    <row r="907" spans="1:8" hidden="1" x14ac:dyDescent="0.2">
      <c r="A907" s="39">
        <v>2501</v>
      </c>
      <c r="B907" s="14"/>
      <c r="C907" s="14">
        <v>3</v>
      </c>
      <c r="D907" s="14">
        <v>3</v>
      </c>
      <c r="E907" s="14">
        <v>4</v>
      </c>
      <c r="F907" s="14">
        <v>323.66666666666669</v>
      </c>
      <c r="G907" s="14">
        <v>375</v>
      </c>
      <c r="H907" s="14">
        <v>395.66666666666669</v>
      </c>
    </row>
    <row r="908" spans="1:8" hidden="1" x14ac:dyDescent="0.2">
      <c r="A908" s="39">
        <v>2441</v>
      </c>
      <c r="B908" s="14"/>
      <c r="C908" s="14">
        <v>3</v>
      </c>
      <c r="D908" s="14">
        <v>43</v>
      </c>
      <c r="E908" s="14">
        <v>4</v>
      </c>
      <c r="F908" s="14">
        <v>405.79069767441865</v>
      </c>
      <c r="G908" s="14">
        <v>403.65116279069764</v>
      </c>
      <c r="H908" s="14">
        <v>426.83720930232573</v>
      </c>
    </row>
    <row r="909" spans="1:8" hidden="1" x14ac:dyDescent="0.2">
      <c r="A909" s="39">
        <v>2401</v>
      </c>
      <c r="B909" s="14"/>
      <c r="C909" s="14">
        <v>3</v>
      </c>
      <c r="D909" s="14">
        <v>5</v>
      </c>
      <c r="E909" s="14">
        <v>4</v>
      </c>
      <c r="F909" s="14">
        <v>353</v>
      </c>
      <c r="G909" s="14">
        <v>382.4</v>
      </c>
      <c r="H909" s="14">
        <v>386.6</v>
      </c>
    </row>
    <row r="910" spans="1:8" hidden="1" x14ac:dyDescent="0.2">
      <c r="A910" s="39">
        <v>2371</v>
      </c>
      <c r="B910" s="14"/>
      <c r="C910" s="14">
        <v>3</v>
      </c>
      <c r="D910" s="14">
        <v>34</v>
      </c>
      <c r="E910" s="14">
        <v>4</v>
      </c>
      <c r="F910" s="14">
        <v>384.85294117647067</v>
      </c>
      <c r="G910" s="14">
        <v>394.88235294117641</v>
      </c>
      <c r="H910" s="14">
        <v>396.08823529411762</v>
      </c>
    </row>
    <row r="911" spans="1:8" hidden="1" x14ac:dyDescent="0.2">
      <c r="A911" s="39">
        <v>2361</v>
      </c>
      <c r="B911" s="14"/>
      <c r="C911" s="14">
        <v>3</v>
      </c>
      <c r="D911" s="14">
        <v>17</v>
      </c>
      <c r="E911" s="14">
        <v>4</v>
      </c>
      <c r="F911" s="14">
        <v>356.05882352941177</v>
      </c>
      <c r="G911" s="14">
        <v>391.05882352941182</v>
      </c>
      <c r="H911" s="14">
        <v>402.76470588235287</v>
      </c>
    </row>
    <row r="912" spans="1:8" hidden="1" x14ac:dyDescent="0.2">
      <c r="A912" s="39">
        <v>2351</v>
      </c>
      <c r="B912" s="14"/>
      <c r="C912" s="14">
        <v>3</v>
      </c>
      <c r="D912" s="14">
        <v>13</v>
      </c>
      <c r="E912" s="14">
        <v>4</v>
      </c>
      <c r="F912" s="14">
        <v>378.38461538461536</v>
      </c>
      <c r="G912" s="14">
        <v>374</v>
      </c>
      <c r="H912" s="14">
        <v>401.15384615384613</v>
      </c>
    </row>
    <row r="913" spans="1:8" hidden="1" x14ac:dyDescent="0.2">
      <c r="A913" s="39">
        <v>2341</v>
      </c>
      <c r="B913" s="14"/>
      <c r="C913" s="14">
        <v>3</v>
      </c>
      <c r="D913" s="14">
        <v>18</v>
      </c>
      <c r="E913" s="14">
        <v>4</v>
      </c>
      <c r="F913" s="14">
        <v>378.33333333333337</v>
      </c>
      <c r="G913" s="14">
        <v>380.05555555555549</v>
      </c>
      <c r="H913" s="14">
        <v>422.3888888888888</v>
      </c>
    </row>
    <row r="914" spans="1:8" hidden="1" x14ac:dyDescent="0.2">
      <c r="A914" s="39">
        <v>2331</v>
      </c>
      <c r="B914" s="14"/>
      <c r="C914" s="14">
        <v>3</v>
      </c>
      <c r="D914" s="14">
        <v>38</v>
      </c>
      <c r="E914" s="14">
        <v>4</v>
      </c>
      <c r="F914" s="14">
        <v>356.47368421052636</v>
      </c>
      <c r="G914" s="14">
        <v>383.55263157894746</v>
      </c>
      <c r="H914" s="14">
        <v>404.6578947368422</v>
      </c>
    </row>
    <row r="915" spans="1:8" hidden="1" x14ac:dyDescent="0.2">
      <c r="A915" s="39">
        <v>2321</v>
      </c>
      <c r="B915" s="14"/>
      <c r="C915" s="14">
        <v>3</v>
      </c>
      <c r="D915" s="14">
        <v>10</v>
      </c>
      <c r="E915" s="14">
        <v>4</v>
      </c>
      <c r="F915" s="14">
        <v>354.1</v>
      </c>
      <c r="G915" s="14">
        <v>375.6</v>
      </c>
      <c r="H915" s="14">
        <v>375.40000000000003</v>
      </c>
    </row>
    <row r="916" spans="1:8" hidden="1" x14ac:dyDescent="0.2">
      <c r="A916" s="39">
        <v>2281</v>
      </c>
      <c r="B916" s="14"/>
      <c r="C916" s="14">
        <v>3</v>
      </c>
      <c r="D916" s="14">
        <v>21</v>
      </c>
      <c r="E916" s="14">
        <v>4</v>
      </c>
      <c r="F916" s="14">
        <v>350.61904761904759</v>
      </c>
      <c r="G916" s="14">
        <v>369.23809523809518</v>
      </c>
      <c r="H916" s="14">
        <v>398.61904761904759</v>
      </c>
    </row>
    <row r="917" spans="1:8" hidden="1" x14ac:dyDescent="0.2">
      <c r="A917" s="39">
        <v>2261</v>
      </c>
      <c r="B917" s="14"/>
      <c r="C917" s="14">
        <v>3</v>
      </c>
      <c r="D917" s="14">
        <v>13</v>
      </c>
      <c r="E917" s="14">
        <v>4</v>
      </c>
      <c r="F917" s="14">
        <v>387.69230769230768</v>
      </c>
      <c r="G917" s="14">
        <v>378</v>
      </c>
      <c r="H917" s="14">
        <v>426.38461538461542</v>
      </c>
    </row>
    <row r="918" spans="1:8" hidden="1" x14ac:dyDescent="0.2">
      <c r="A918" s="39">
        <v>2241</v>
      </c>
      <c r="B918" s="14"/>
      <c r="C918" s="14">
        <v>3</v>
      </c>
      <c r="D918" s="14">
        <v>8</v>
      </c>
      <c r="E918" s="14">
        <v>4</v>
      </c>
      <c r="F918" s="14">
        <v>364.5</v>
      </c>
      <c r="G918" s="14">
        <v>371.5</v>
      </c>
      <c r="H918" s="14">
        <v>415.00000000000006</v>
      </c>
    </row>
    <row r="919" spans="1:8" hidden="1" x14ac:dyDescent="0.2">
      <c r="A919" s="39">
        <v>2191</v>
      </c>
      <c r="B919" s="14"/>
      <c r="C919" s="14">
        <v>3</v>
      </c>
      <c r="D919" s="14">
        <v>62</v>
      </c>
      <c r="E919" s="14">
        <v>4</v>
      </c>
      <c r="F919" s="14">
        <v>351.46774193548384</v>
      </c>
      <c r="G919" s="14">
        <v>377.54838709677421</v>
      </c>
      <c r="H919" s="14">
        <v>389.46774193548384</v>
      </c>
    </row>
    <row r="920" spans="1:8" hidden="1" x14ac:dyDescent="0.2">
      <c r="A920" s="39">
        <v>2181</v>
      </c>
      <c r="B920" s="14"/>
      <c r="C920" s="14">
        <v>3</v>
      </c>
      <c r="D920" s="14">
        <v>38</v>
      </c>
      <c r="E920" s="14">
        <v>4</v>
      </c>
      <c r="F920" s="14">
        <v>380.5526315789474</v>
      </c>
      <c r="G920" s="14">
        <v>393.60526315789463</v>
      </c>
      <c r="H920" s="14">
        <v>418</v>
      </c>
    </row>
    <row r="921" spans="1:8" hidden="1" x14ac:dyDescent="0.2">
      <c r="A921" s="39">
        <v>2161</v>
      </c>
      <c r="B921" s="14"/>
      <c r="C921" s="14">
        <v>3</v>
      </c>
      <c r="D921" s="14">
        <v>4</v>
      </c>
      <c r="E921" s="14">
        <v>4</v>
      </c>
      <c r="F921" s="14">
        <v>347.5</v>
      </c>
      <c r="G921" s="14">
        <v>348.5</v>
      </c>
      <c r="H921" s="14">
        <v>354</v>
      </c>
    </row>
    <row r="922" spans="1:8" hidden="1" x14ac:dyDescent="0.2">
      <c r="A922" s="39">
        <v>2151</v>
      </c>
      <c r="B922" s="14"/>
      <c r="C922" s="14">
        <v>3</v>
      </c>
      <c r="D922" s="14">
        <v>54</v>
      </c>
      <c r="E922" s="14">
        <v>4</v>
      </c>
      <c r="F922" s="14">
        <v>377.11111111111114</v>
      </c>
      <c r="G922" s="14">
        <v>394.37037037037044</v>
      </c>
      <c r="H922" s="14">
        <v>421.1481481481481</v>
      </c>
    </row>
    <row r="923" spans="1:8" hidden="1" x14ac:dyDescent="0.2">
      <c r="A923" s="39">
        <v>2111</v>
      </c>
      <c r="B923" s="14"/>
      <c r="C923" s="14">
        <v>3</v>
      </c>
      <c r="D923" s="14">
        <v>33</v>
      </c>
      <c r="E923" s="14">
        <v>4</v>
      </c>
      <c r="F923" s="14">
        <v>363.48484848484856</v>
      </c>
      <c r="G923" s="14">
        <v>372.21212121212119</v>
      </c>
      <c r="H923" s="14">
        <v>402.75757575757581</v>
      </c>
    </row>
    <row r="924" spans="1:8" hidden="1" x14ac:dyDescent="0.2">
      <c r="A924" s="39">
        <v>2081</v>
      </c>
      <c r="B924" s="14"/>
      <c r="C924" s="14">
        <v>3</v>
      </c>
      <c r="D924" s="14">
        <v>14</v>
      </c>
      <c r="E924" s="14">
        <v>4</v>
      </c>
      <c r="F924" s="14">
        <v>381.64285714285717</v>
      </c>
      <c r="G924" s="14">
        <v>393.49999999999994</v>
      </c>
      <c r="H924" s="14">
        <v>420.21428571428567</v>
      </c>
    </row>
    <row r="925" spans="1:8" hidden="1" x14ac:dyDescent="0.2">
      <c r="A925" s="39">
        <v>2060</v>
      </c>
      <c r="B925" s="14"/>
      <c r="C925" s="14">
        <v>3</v>
      </c>
      <c r="D925" s="14">
        <v>1</v>
      </c>
      <c r="E925" s="14">
        <v>4</v>
      </c>
      <c r="F925" s="14">
        <v>339</v>
      </c>
      <c r="G925" s="14">
        <v>390</v>
      </c>
      <c r="H925" s="14">
        <v>440</v>
      </c>
    </row>
    <row r="926" spans="1:8" hidden="1" x14ac:dyDescent="0.2">
      <c r="A926" s="39">
        <v>2041</v>
      </c>
      <c r="B926" s="14"/>
      <c r="C926" s="14">
        <v>3</v>
      </c>
      <c r="D926" s="14">
        <v>4</v>
      </c>
      <c r="E926" s="14">
        <v>4</v>
      </c>
      <c r="F926" s="14">
        <v>373.75</v>
      </c>
      <c r="G926" s="14">
        <v>411.5</v>
      </c>
      <c r="H926" s="14">
        <v>413.75</v>
      </c>
    </row>
    <row r="927" spans="1:8" hidden="1" x14ac:dyDescent="0.2">
      <c r="A927" s="39">
        <v>2021</v>
      </c>
      <c r="B927" s="14"/>
      <c r="C927" s="14">
        <v>3</v>
      </c>
      <c r="D927" s="14">
        <v>21</v>
      </c>
      <c r="E927" s="14">
        <v>4</v>
      </c>
      <c r="F927" s="14">
        <v>372.33333333333331</v>
      </c>
      <c r="G927" s="14">
        <v>381.33333333333326</v>
      </c>
      <c r="H927" s="14">
        <v>441.09523809523813</v>
      </c>
    </row>
    <row r="928" spans="1:8" hidden="1" x14ac:dyDescent="0.2">
      <c r="A928" s="39">
        <v>2013</v>
      </c>
      <c r="B928" s="14"/>
      <c r="C928" s="14">
        <v>3</v>
      </c>
      <c r="D928" s="14">
        <v>5</v>
      </c>
      <c r="E928" s="14">
        <v>4</v>
      </c>
      <c r="F928" s="14">
        <v>411</v>
      </c>
      <c r="G928" s="14">
        <v>410.8</v>
      </c>
      <c r="H928" s="14">
        <v>485.2</v>
      </c>
    </row>
    <row r="929" spans="1:8" hidden="1" x14ac:dyDescent="0.2">
      <c r="A929" s="39">
        <v>2007</v>
      </c>
      <c r="B929" s="14"/>
      <c r="C929" s="14">
        <v>3</v>
      </c>
      <c r="D929" s="14">
        <v>44</v>
      </c>
      <c r="E929" s="14">
        <v>4</v>
      </c>
      <c r="F929" s="14">
        <v>386.25</v>
      </c>
      <c r="G929" s="14">
        <v>392</v>
      </c>
      <c r="H929" s="14">
        <v>410.95454545454544</v>
      </c>
    </row>
    <row r="930" spans="1:8" hidden="1" x14ac:dyDescent="0.2">
      <c r="A930" s="39">
        <v>2006</v>
      </c>
      <c r="B930" s="14"/>
      <c r="C930" s="14">
        <v>3</v>
      </c>
      <c r="D930" s="14">
        <v>2</v>
      </c>
      <c r="E930" s="14">
        <v>4</v>
      </c>
      <c r="F930" s="14">
        <v>371.5</v>
      </c>
      <c r="G930" s="14">
        <v>436.5</v>
      </c>
      <c r="H930" s="14">
        <v>422.5</v>
      </c>
    </row>
    <row r="931" spans="1:8" hidden="1" x14ac:dyDescent="0.2">
      <c r="A931" s="39">
        <v>2003</v>
      </c>
      <c r="B931" s="14"/>
      <c r="C931" s="14">
        <v>3</v>
      </c>
      <c r="D931" s="14">
        <v>15</v>
      </c>
      <c r="E931" s="14">
        <v>4</v>
      </c>
      <c r="F931" s="14">
        <v>378.26666666666671</v>
      </c>
      <c r="G931" s="14">
        <v>393.66666666666669</v>
      </c>
      <c r="H931" s="14">
        <v>391.00000000000006</v>
      </c>
    </row>
    <row r="932" spans="1:8" hidden="1" x14ac:dyDescent="0.2">
      <c r="A932" s="39">
        <v>2001</v>
      </c>
      <c r="B932" s="14"/>
      <c r="C932" s="14">
        <v>3</v>
      </c>
      <c r="D932" s="14">
        <v>13</v>
      </c>
      <c r="E932" s="14">
        <v>4</v>
      </c>
      <c r="F932" s="14">
        <v>321.07692307692304</v>
      </c>
      <c r="G932" s="14">
        <v>395.07692307692298</v>
      </c>
      <c r="H932" s="14">
        <v>400.61538461538464</v>
      </c>
    </row>
    <row r="933" spans="1:8" hidden="1" x14ac:dyDescent="0.2">
      <c r="A933" s="39">
        <v>1921</v>
      </c>
      <c r="B933" s="14"/>
      <c r="C933" s="14">
        <v>3</v>
      </c>
      <c r="D933" s="14">
        <v>24</v>
      </c>
      <c r="E933" s="14">
        <v>4</v>
      </c>
      <c r="F933" s="14">
        <v>380.20833333333326</v>
      </c>
      <c r="G933" s="14">
        <v>394.58333333333337</v>
      </c>
      <c r="H933" s="14">
        <v>415.125</v>
      </c>
    </row>
    <row r="934" spans="1:8" hidden="1" x14ac:dyDescent="0.2">
      <c r="A934" s="39">
        <v>1881</v>
      </c>
      <c r="B934" s="14"/>
      <c r="C934" s="14">
        <v>3</v>
      </c>
      <c r="D934" s="14">
        <v>23</v>
      </c>
      <c r="E934" s="14">
        <v>4</v>
      </c>
      <c r="F934" s="14">
        <v>368.95652173913044</v>
      </c>
      <c r="G934" s="14">
        <v>382.47826086956519</v>
      </c>
      <c r="H934" s="14">
        <v>403.17391304347819</v>
      </c>
    </row>
    <row r="935" spans="1:8" hidden="1" x14ac:dyDescent="0.2">
      <c r="A935" s="39">
        <v>1841</v>
      </c>
      <c r="B935" s="14"/>
      <c r="C935" s="14">
        <v>3</v>
      </c>
      <c r="D935" s="14">
        <v>12</v>
      </c>
      <c r="E935" s="14">
        <v>4</v>
      </c>
      <c r="F935" s="14">
        <v>354.66666666666669</v>
      </c>
      <c r="G935" s="14">
        <v>390</v>
      </c>
      <c r="H935" s="14">
        <v>420.16666666666674</v>
      </c>
    </row>
    <row r="936" spans="1:8" hidden="1" x14ac:dyDescent="0.2">
      <c r="A936" s="39">
        <v>1811</v>
      </c>
      <c r="B936" s="14"/>
      <c r="C936" s="14">
        <v>3</v>
      </c>
      <c r="D936" s="14">
        <v>19</v>
      </c>
      <c r="E936" s="14">
        <v>4</v>
      </c>
      <c r="F936" s="14">
        <v>371.73684210526324</v>
      </c>
      <c r="G936" s="14">
        <v>396.73684210526318</v>
      </c>
      <c r="H936" s="14">
        <v>419.57894736842104</v>
      </c>
    </row>
    <row r="937" spans="1:8" hidden="1" x14ac:dyDescent="0.2">
      <c r="A937" s="39">
        <v>1801</v>
      </c>
      <c r="B937" s="14"/>
      <c r="C937" s="14">
        <v>3</v>
      </c>
      <c r="D937" s="14">
        <v>25</v>
      </c>
      <c r="E937" s="34">
        <v>4</v>
      </c>
      <c r="F937" s="14">
        <v>380.12</v>
      </c>
      <c r="G937" s="14">
        <v>387.16000000000008</v>
      </c>
      <c r="H937" s="14">
        <v>390.3599999999999</v>
      </c>
    </row>
    <row r="938" spans="1:8" hidden="1" x14ac:dyDescent="0.2">
      <c r="A938" s="39">
        <v>1761</v>
      </c>
      <c r="B938" s="14"/>
      <c r="C938" s="14">
        <v>3</v>
      </c>
      <c r="D938" s="14">
        <v>25</v>
      </c>
      <c r="E938" s="14">
        <v>4</v>
      </c>
      <c r="F938" s="14">
        <v>365.72</v>
      </c>
      <c r="G938" s="14">
        <v>411.56</v>
      </c>
      <c r="H938" s="14">
        <v>441.67999999999995</v>
      </c>
    </row>
    <row r="939" spans="1:8" hidden="1" x14ac:dyDescent="0.2">
      <c r="A939" s="39">
        <v>1721</v>
      </c>
      <c r="B939" s="14"/>
      <c r="C939" s="14">
        <v>3</v>
      </c>
      <c r="D939" s="14">
        <v>30</v>
      </c>
      <c r="E939" s="14">
        <v>4</v>
      </c>
      <c r="F939" s="14">
        <v>363.76666666666665</v>
      </c>
      <c r="G939" s="14">
        <v>393.43333333333334</v>
      </c>
      <c r="H939" s="14">
        <v>403.93333333333339</v>
      </c>
    </row>
    <row r="940" spans="1:8" hidden="1" x14ac:dyDescent="0.2">
      <c r="A940" s="39">
        <v>1691</v>
      </c>
      <c r="B940" s="14"/>
      <c r="C940" s="14">
        <v>3</v>
      </c>
      <c r="D940" s="14">
        <v>34</v>
      </c>
      <c r="E940" s="14">
        <v>4</v>
      </c>
      <c r="F940" s="14">
        <v>395.61764705882359</v>
      </c>
      <c r="G940" s="14">
        <v>393.35294117647049</v>
      </c>
      <c r="H940" s="14">
        <v>431.58823529411768</v>
      </c>
    </row>
    <row r="941" spans="1:8" hidden="1" x14ac:dyDescent="0.2">
      <c r="A941" s="39">
        <v>1681</v>
      </c>
      <c r="B941" s="14"/>
      <c r="C941" s="14">
        <v>3</v>
      </c>
      <c r="D941" s="14">
        <v>6</v>
      </c>
      <c r="E941" s="14">
        <v>4</v>
      </c>
      <c r="F941" s="14">
        <v>352.16666666666663</v>
      </c>
      <c r="G941" s="14">
        <v>370.5</v>
      </c>
      <c r="H941" s="14">
        <v>374</v>
      </c>
    </row>
    <row r="942" spans="1:8" hidden="1" x14ac:dyDescent="0.2">
      <c r="A942" s="39">
        <v>1641</v>
      </c>
      <c r="B942" s="14"/>
      <c r="C942" s="14">
        <v>3</v>
      </c>
      <c r="D942" s="14">
        <v>15</v>
      </c>
      <c r="E942" s="14">
        <v>4</v>
      </c>
      <c r="F942" s="14">
        <v>362.26666666666665</v>
      </c>
      <c r="G942" s="14">
        <v>379.40000000000003</v>
      </c>
      <c r="H942" s="14">
        <v>393.06666666666666</v>
      </c>
    </row>
    <row r="943" spans="1:8" hidden="1" x14ac:dyDescent="0.2">
      <c r="A943" s="39">
        <v>1601</v>
      </c>
      <c r="B943" s="14"/>
      <c r="C943" s="14">
        <v>3</v>
      </c>
      <c r="D943" s="14">
        <v>1</v>
      </c>
      <c r="E943" s="14">
        <v>4</v>
      </c>
      <c r="F943" s="14">
        <v>309</v>
      </c>
      <c r="G943" s="14">
        <v>365</v>
      </c>
      <c r="H943" s="14">
        <v>400</v>
      </c>
    </row>
    <row r="944" spans="1:8" hidden="1" x14ac:dyDescent="0.2">
      <c r="A944" s="39">
        <v>1561</v>
      </c>
      <c r="B944" s="14"/>
      <c r="C944" s="14">
        <v>3</v>
      </c>
      <c r="D944" s="14">
        <v>7</v>
      </c>
      <c r="E944" s="14">
        <v>4</v>
      </c>
      <c r="F944" s="14">
        <v>313.28571428571428</v>
      </c>
      <c r="G944" s="14">
        <v>405.85714285714283</v>
      </c>
      <c r="H944" s="14">
        <v>378</v>
      </c>
    </row>
    <row r="945" spans="1:8" hidden="1" x14ac:dyDescent="0.2">
      <c r="A945" s="39">
        <v>1521</v>
      </c>
      <c r="B945" s="14"/>
      <c r="C945" s="14">
        <v>3</v>
      </c>
      <c r="D945" s="14">
        <v>12</v>
      </c>
      <c r="E945" s="14">
        <v>4</v>
      </c>
      <c r="F945" s="14">
        <v>346.58333333333337</v>
      </c>
      <c r="G945" s="14">
        <v>376.49999999999994</v>
      </c>
      <c r="H945" s="14">
        <v>411.66666666666663</v>
      </c>
    </row>
    <row r="946" spans="1:8" hidden="1" x14ac:dyDescent="0.2">
      <c r="A946" s="39">
        <v>1481</v>
      </c>
      <c r="B946" s="14"/>
      <c r="C946" s="14">
        <v>3</v>
      </c>
      <c r="D946" s="14">
        <v>25</v>
      </c>
      <c r="E946" s="14">
        <v>4</v>
      </c>
      <c r="F946" s="14">
        <v>369.48</v>
      </c>
      <c r="G946" s="14">
        <v>377.43999999999994</v>
      </c>
      <c r="H946" s="14">
        <v>402.8</v>
      </c>
    </row>
    <row r="947" spans="1:8" hidden="1" x14ac:dyDescent="0.2">
      <c r="A947" s="39">
        <v>1441</v>
      </c>
      <c r="B947" s="14"/>
      <c r="C947" s="14">
        <v>3</v>
      </c>
      <c r="D947" s="14">
        <v>3</v>
      </c>
      <c r="E947" s="14">
        <v>4</v>
      </c>
      <c r="F947" s="14">
        <v>337.33333333333331</v>
      </c>
      <c r="G947" s="14">
        <v>364.33333333333331</v>
      </c>
      <c r="H947" s="14">
        <v>346.33333333333331</v>
      </c>
    </row>
    <row r="948" spans="1:8" hidden="1" x14ac:dyDescent="0.2">
      <c r="A948" s="39">
        <v>1401</v>
      </c>
      <c r="B948" s="14"/>
      <c r="C948" s="14">
        <v>3</v>
      </c>
      <c r="D948" s="14">
        <v>7</v>
      </c>
      <c r="E948" s="14">
        <v>4</v>
      </c>
      <c r="F948" s="14">
        <v>350.57142857142856</v>
      </c>
      <c r="G948" s="14">
        <v>395.71428571428572</v>
      </c>
      <c r="H948" s="14">
        <v>404.28571428571428</v>
      </c>
    </row>
    <row r="949" spans="1:8" hidden="1" x14ac:dyDescent="0.2">
      <c r="A949" s="39">
        <v>1371</v>
      </c>
      <c r="B949" s="14"/>
      <c r="C949" s="14">
        <v>3</v>
      </c>
      <c r="D949" s="14">
        <v>40</v>
      </c>
      <c r="E949" s="14">
        <v>4</v>
      </c>
      <c r="F949" s="14">
        <v>381.72500000000008</v>
      </c>
      <c r="G949" s="14">
        <v>383.44999999999987</v>
      </c>
      <c r="H949" s="14">
        <v>402.75000000000006</v>
      </c>
    </row>
    <row r="950" spans="1:8" hidden="1" x14ac:dyDescent="0.2">
      <c r="A950" s="39">
        <v>1361</v>
      </c>
      <c r="B950" s="14"/>
      <c r="C950" s="14">
        <v>3</v>
      </c>
      <c r="D950" s="14">
        <v>1</v>
      </c>
      <c r="E950" s="14">
        <v>4</v>
      </c>
      <c r="F950" s="14">
        <v>332</v>
      </c>
      <c r="G950" s="14">
        <v>299</v>
      </c>
      <c r="H950" s="14">
        <v>350</v>
      </c>
    </row>
    <row r="951" spans="1:8" hidden="1" x14ac:dyDescent="0.2">
      <c r="A951" s="39">
        <v>1331</v>
      </c>
      <c r="B951" s="14"/>
      <c r="C951" s="14">
        <v>3</v>
      </c>
      <c r="D951" s="14">
        <v>45</v>
      </c>
      <c r="E951" s="14">
        <v>4</v>
      </c>
      <c r="F951" s="14">
        <v>375.37777777777785</v>
      </c>
      <c r="G951" s="14">
        <v>404.57777777777773</v>
      </c>
      <c r="H951" s="14">
        <v>414.33333333333326</v>
      </c>
    </row>
    <row r="952" spans="1:8" hidden="1" x14ac:dyDescent="0.2">
      <c r="A952" s="39">
        <v>1281</v>
      </c>
      <c r="B952" s="14"/>
      <c r="C952" s="14">
        <v>3</v>
      </c>
      <c r="D952" s="14">
        <v>15</v>
      </c>
      <c r="E952" s="14">
        <v>4</v>
      </c>
      <c r="F952" s="14">
        <v>368.53333333333336</v>
      </c>
      <c r="G952" s="14">
        <v>390.33333333333331</v>
      </c>
      <c r="H952" s="14">
        <v>398.73333333333323</v>
      </c>
    </row>
    <row r="953" spans="1:8" hidden="1" x14ac:dyDescent="0.2">
      <c r="A953" s="39">
        <v>1241</v>
      </c>
      <c r="B953" s="14"/>
      <c r="C953" s="14">
        <v>3</v>
      </c>
      <c r="D953" s="14">
        <v>38</v>
      </c>
      <c r="E953" s="14">
        <v>4</v>
      </c>
      <c r="F953" s="14">
        <v>373.34210526315798</v>
      </c>
      <c r="G953" s="14">
        <v>382.65789473684208</v>
      </c>
      <c r="H953" s="14">
        <v>411.55263157894723</v>
      </c>
    </row>
    <row r="954" spans="1:8" hidden="1" x14ac:dyDescent="0.2">
      <c r="A954" s="39">
        <v>1161</v>
      </c>
      <c r="B954" s="14"/>
      <c r="C954" s="14">
        <v>3</v>
      </c>
      <c r="D954" s="14">
        <v>12</v>
      </c>
      <c r="E954" s="14">
        <v>4</v>
      </c>
      <c r="F954" s="14">
        <v>400.5</v>
      </c>
      <c r="G954" s="14">
        <v>373.25</v>
      </c>
      <c r="H954" s="14">
        <v>387.33333333333331</v>
      </c>
    </row>
    <row r="955" spans="1:8" hidden="1" x14ac:dyDescent="0.2">
      <c r="A955" s="39">
        <v>1121</v>
      </c>
      <c r="B955" s="14"/>
      <c r="C955" s="14">
        <v>3</v>
      </c>
      <c r="D955" s="14">
        <v>28</v>
      </c>
      <c r="E955" s="14">
        <v>4</v>
      </c>
      <c r="F955" s="14">
        <v>360.64285714285711</v>
      </c>
      <c r="G955" s="14">
        <v>377.99999999999994</v>
      </c>
      <c r="H955" s="14">
        <v>367.9285714285715</v>
      </c>
    </row>
    <row r="956" spans="1:8" hidden="1" x14ac:dyDescent="0.2">
      <c r="A956" s="39">
        <v>1081</v>
      </c>
      <c r="B956" s="14"/>
      <c r="C956" s="14">
        <v>3</v>
      </c>
      <c r="D956" s="14">
        <v>10</v>
      </c>
      <c r="E956" s="14">
        <v>4</v>
      </c>
      <c r="F956" s="14">
        <v>381.09999999999997</v>
      </c>
      <c r="G956" s="14">
        <v>406</v>
      </c>
      <c r="H956" s="14">
        <v>422.8</v>
      </c>
    </row>
    <row r="957" spans="1:8" hidden="1" x14ac:dyDescent="0.2">
      <c r="A957" s="39">
        <v>1041</v>
      </c>
      <c r="B957" s="14"/>
      <c r="C957" s="14">
        <v>3</v>
      </c>
      <c r="D957" s="14">
        <v>39</v>
      </c>
      <c r="E957" s="14">
        <v>4</v>
      </c>
      <c r="F957" s="14">
        <v>365.35897435897436</v>
      </c>
      <c r="G957" s="14">
        <v>390.28205128205133</v>
      </c>
      <c r="H957" s="14">
        <v>399.51282051282044</v>
      </c>
    </row>
    <row r="958" spans="1:8" hidden="1" x14ac:dyDescent="0.2">
      <c r="A958" s="39">
        <v>1020</v>
      </c>
      <c r="B958" s="14"/>
      <c r="C958" s="14">
        <v>3</v>
      </c>
      <c r="D958" s="14">
        <v>5</v>
      </c>
      <c r="E958" s="14">
        <v>4</v>
      </c>
      <c r="F958" s="14">
        <v>437.8</v>
      </c>
      <c r="G958" s="14">
        <v>412.6</v>
      </c>
      <c r="H958" s="14">
        <v>410.2</v>
      </c>
    </row>
    <row r="959" spans="1:8" hidden="1" x14ac:dyDescent="0.2">
      <c r="A959" s="39">
        <v>1017</v>
      </c>
      <c r="B959" s="14"/>
      <c r="C959" s="14">
        <v>3</v>
      </c>
      <c r="D959" s="14">
        <v>9</v>
      </c>
      <c r="E959" s="14">
        <v>4</v>
      </c>
      <c r="F959" s="14">
        <v>385.66666666666669</v>
      </c>
      <c r="G959" s="14">
        <v>362.33333333333331</v>
      </c>
      <c r="H959" s="14">
        <v>389</v>
      </c>
    </row>
    <row r="960" spans="1:8" hidden="1" x14ac:dyDescent="0.2">
      <c r="A960" s="39">
        <v>1010</v>
      </c>
      <c r="B960" s="14"/>
      <c r="C960" s="14">
        <v>3</v>
      </c>
      <c r="D960" s="14">
        <v>36</v>
      </c>
      <c r="E960" s="14">
        <v>4</v>
      </c>
      <c r="F960" s="14">
        <v>381.5555555555556</v>
      </c>
      <c r="G960" s="14">
        <v>394.22222222222229</v>
      </c>
      <c r="H960" s="14">
        <v>416.66666666666674</v>
      </c>
    </row>
    <row r="961" spans="1:8" hidden="1" x14ac:dyDescent="0.2">
      <c r="A961" s="39">
        <v>1001</v>
      </c>
      <c r="B961" s="14"/>
      <c r="C961" s="14">
        <v>3</v>
      </c>
      <c r="D961" s="14">
        <v>65</v>
      </c>
      <c r="E961" s="14">
        <v>4</v>
      </c>
      <c r="F961" s="14">
        <v>369.35384615384606</v>
      </c>
      <c r="G961" s="14">
        <v>386.96923076923071</v>
      </c>
      <c r="H961" s="14">
        <v>413.47692307692313</v>
      </c>
    </row>
    <row r="962" spans="1:8" hidden="1" x14ac:dyDescent="0.2">
      <c r="A962" s="39">
        <v>961</v>
      </c>
      <c r="B962" s="14"/>
      <c r="C962" s="14">
        <v>3</v>
      </c>
      <c r="D962" s="14">
        <v>33</v>
      </c>
      <c r="E962" s="14">
        <v>4</v>
      </c>
      <c r="F962" s="14">
        <v>398.87878787878788</v>
      </c>
      <c r="G962" s="14">
        <v>404.06060606060601</v>
      </c>
      <c r="H962" s="14">
        <v>424.48484848484844</v>
      </c>
    </row>
    <row r="963" spans="1:8" hidden="1" x14ac:dyDescent="0.2">
      <c r="A963" s="39">
        <v>950</v>
      </c>
      <c r="B963" s="14"/>
      <c r="C963" s="14">
        <v>3</v>
      </c>
      <c r="D963" s="14">
        <v>38</v>
      </c>
      <c r="E963" s="14">
        <v>4</v>
      </c>
      <c r="F963" s="14">
        <v>382.47368421052641</v>
      </c>
      <c r="G963" s="14">
        <v>412.42105263157907</v>
      </c>
      <c r="H963" s="14">
        <v>410.81578947368428</v>
      </c>
    </row>
    <row r="964" spans="1:8" hidden="1" x14ac:dyDescent="0.2">
      <c r="A964" s="39">
        <v>881</v>
      </c>
      <c r="B964" s="14"/>
      <c r="C964" s="14">
        <v>3</v>
      </c>
      <c r="D964" s="14">
        <v>14</v>
      </c>
      <c r="E964" s="14">
        <v>4</v>
      </c>
      <c r="F964" s="14">
        <v>373.57142857142856</v>
      </c>
      <c r="G964" s="14">
        <v>380.64285714285711</v>
      </c>
      <c r="H964" s="14">
        <v>411</v>
      </c>
    </row>
    <row r="965" spans="1:8" hidden="1" x14ac:dyDescent="0.2">
      <c r="A965" s="39">
        <v>861</v>
      </c>
      <c r="B965" s="14"/>
      <c r="C965" s="14">
        <v>3</v>
      </c>
      <c r="D965" s="14">
        <v>3</v>
      </c>
      <c r="E965" s="14">
        <v>4</v>
      </c>
      <c r="F965" s="14">
        <v>395.66666666666669</v>
      </c>
      <c r="G965" s="14">
        <v>401</v>
      </c>
      <c r="H965" s="14">
        <v>415.66666666666669</v>
      </c>
    </row>
    <row r="966" spans="1:8" hidden="1" x14ac:dyDescent="0.2">
      <c r="A966" s="39">
        <v>841</v>
      </c>
      <c r="B966" s="14"/>
      <c r="C966" s="14">
        <v>3</v>
      </c>
      <c r="D966" s="14">
        <v>18</v>
      </c>
      <c r="E966" s="14">
        <v>4</v>
      </c>
      <c r="F966" s="14">
        <v>371.72222222222229</v>
      </c>
      <c r="G966" s="14">
        <v>404.66666666666657</v>
      </c>
      <c r="H966" s="14">
        <v>409.61111111111114</v>
      </c>
    </row>
    <row r="967" spans="1:8" hidden="1" x14ac:dyDescent="0.2">
      <c r="A967" s="39">
        <v>831</v>
      </c>
      <c r="B967" s="14"/>
      <c r="C967" s="14">
        <v>3</v>
      </c>
      <c r="D967" s="14">
        <v>29</v>
      </c>
      <c r="E967" s="14">
        <v>4</v>
      </c>
      <c r="F967" s="14">
        <v>368</v>
      </c>
      <c r="G967" s="14">
        <v>386.27586206896552</v>
      </c>
      <c r="H967" s="14">
        <v>374.37931034482762</v>
      </c>
    </row>
    <row r="968" spans="1:8" hidden="1" x14ac:dyDescent="0.2">
      <c r="A968" s="39">
        <v>771</v>
      </c>
      <c r="B968" s="14"/>
      <c r="C968" s="14">
        <v>3</v>
      </c>
      <c r="D968" s="14">
        <v>4</v>
      </c>
      <c r="E968" s="14">
        <v>4</v>
      </c>
      <c r="F968" s="14">
        <v>352.25</v>
      </c>
      <c r="G968" s="14">
        <v>364</v>
      </c>
      <c r="H968" s="14">
        <v>383.75</v>
      </c>
    </row>
    <row r="969" spans="1:8" hidden="1" x14ac:dyDescent="0.2">
      <c r="A969" s="39">
        <v>761</v>
      </c>
      <c r="B969" s="14"/>
      <c r="C969" s="14">
        <v>3</v>
      </c>
      <c r="D969" s="14">
        <v>21</v>
      </c>
      <c r="E969" s="14">
        <v>4</v>
      </c>
      <c r="F969" s="14">
        <v>377.04761904761909</v>
      </c>
      <c r="G969" s="14">
        <v>395.80952380952374</v>
      </c>
      <c r="H969" s="14">
        <v>443.8095238095238</v>
      </c>
    </row>
    <row r="970" spans="1:8" hidden="1" x14ac:dyDescent="0.2">
      <c r="A970" s="39">
        <v>721</v>
      </c>
      <c r="B970" s="14"/>
      <c r="C970" s="14">
        <v>3</v>
      </c>
      <c r="D970" s="14">
        <v>17</v>
      </c>
      <c r="E970" s="14">
        <v>4</v>
      </c>
      <c r="F970" s="14">
        <v>387.05882352941177</v>
      </c>
      <c r="G970" s="14">
        <v>418.64705882352939</v>
      </c>
      <c r="H970" s="14">
        <v>430.8235294117647</v>
      </c>
    </row>
    <row r="971" spans="1:8" hidden="1" x14ac:dyDescent="0.2">
      <c r="A971" s="39">
        <v>681</v>
      </c>
      <c r="B971" s="14"/>
      <c r="C971" s="14">
        <v>3</v>
      </c>
      <c r="D971" s="14">
        <v>5</v>
      </c>
      <c r="E971" s="14">
        <v>4</v>
      </c>
      <c r="F971" s="14">
        <v>338.6</v>
      </c>
      <c r="G971" s="14">
        <v>358.4</v>
      </c>
      <c r="H971" s="14">
        <v>393.2</v>
      </c>
    </row>
    <row r="972" spans="1:8" hidden="1" x14ac:dyDescent="0.2">
      <c r="A972" s="39">
        <v>671</v>
      </c>
      <c r="B972" s="14"/>
      <c r="C972" s="14">
        <v>3</v>
      </c>
      <c r="D972" s="14">
        <v>41</v>
      </c>
      <c r="E972" s="14">
        <v>4</v>
      </c>
      <c r="F972" s="14">
        <v>366.41463414634131</v>
      </c>
      <c r="G972" s="14">
        <v>401.97560975609753</v>
      </c>
      <c r="H972" s="14">
        <v>415.41463414634137</v>
      </c>
    </row>
    <row r="973" spans="1:8" hidden="1" x14ac:dyDescent="0.2">
      <c r="A973" s="39">
        <v>661</v>
      </c>
      <c r="B973" s="14"/>
      <c r="C973" s="14">
        <v>3</v>
      </c>
      <c r="D973" s="14">
        <v>7</v>
      </c>
      <c r="E973" s="14">
        <v>4</v>
      </c>
      <c r="F973" s="14">
        <v>369.57142857142856</v>
      </c>
      <c r="G973" s="14">
        <v>400.00000000000006</v>
      </c>
      <c r="H973" s="14">
        <v>400.57142857142856</v>
      </c>
    </row>
    <row r="974" spans="1:8" hidden="1" x14ac:dyDescent="0.2">
      <c r="A974" s="39">
        <v>651</v>
      </c>
      <c r="B974" s="14"/>
      <c r="C974" s="14">
        <v>3</v>
      </c>
      <c r="D974" s="14">
        <v>5</v>
      </c>
      <c r="E974" s="14">
        <v>4</v>
      </c>
      <c r="F974" s="14">
        <v>343.8</v>
      </c>
      <c r="G974" s="14">
        <v>387.6</v>
      </c>
      <c r="H974" s="14">
        <v>367.6</v>
      </c>
    </row>
    <row r="975" spans="1:8" hidden="1" x14ac:dyDescent="0.2">
      <c r="A975" s="39">
        <v>641</v>
      </c>
      <c r="B975" s="14"/>
      <c r="C975" s="14">
        <v>3</v>
      </c>
      <c r="D975" s="14">
        <v>9</v>
      </c>
      <c r="E975" s="14">
        <v>4</v>
      </c>
      <c r="F975" s="14">
        <v>383.66666666666674</v>
      </c>
      <c r="G975" s="14">
        <v>397.88888888888891</v>
      </c>
      <c r="H975" s="14">
        <v>413.11111111111109</v>
      </c>
    </row>
    <row r="976" spans="1:8" hidden="1" x14ac:dyDescent="0.2">
      <c r="A976" s="39">
        <v>600</v>
      </c>
      <c r="B976" s="14"/>
      <c r="C976" s="14">
        <v>3</v>
      </c>
      <c r="D976" s="14">
        <v>36</v>
      </c>
      <c r="E976" s="14">
        <v>4</v>
      </c>
      <c r="F976" s="14">
        <v>379</v>
      </c>
      <c r="G976" s="14">
        <v>399.30555555555554</v>
      </c>
      <c r="H976" s="14">
        <v>405.49999999999994</v>
      </c>
    </row>
    <row r="977" spans="1:8" hidden="1" x14ac:dyDescent="0.2">
      <c r="A977" s="39">
        <v>561</v>
      </c>
      <c r="B977" s="14"/>
      <c r="C977" s="14">
        <v>3</v>
      </c>
      <c r="D977" s="14">
        <v>22</v>
      </c>
      <c r="E977" s="14">
        <v>4</v>
      </c>
      <c r="F977" s="14">
        <v>359.04545454545456</v>
      </c>
      <c r="G977" s="14">
        <v>386.5</v>
      </c>
      <c r="H977" s="14">
        <v>417.22727272727269</v>
      </c>
    </row>
    <row r="978" spans="1:8" hidden="1" x14ac:dyDescent="0.2">
      <c r="A978" s="39">
        <v>521</v>
      </c>
      <c r="B978" s="14"/>
      <c r="C978" s="14">
        <v>3</v>
      </c>
      <c r="D978" s="14">
        <v>5</v>
      </c>
      <c r="E978" s="14">
        <v>4</v>
      </c>
      <c r="F978" s="14">
        <v>332</v>
      </c>
      <c r="G978" s="14">
        <v>353</v>
      </c>
      <c r="H978" s="14">
        <v>402</v>
      </c>
    </row>
    <row r="979" spans="1:8" hidden="1" x14ac:dyDescent="0.2">
      <c r="A979" s="39">
        <v>520</v>
      </c>
      <c r="B979" s="14"/>
      <c r="C979" s="14">
        <v>3</v>
      </c>
      <c r="D979" s="14">
        <v>25</v>
      </c>
      <c r="E979" s="14">
        <v>4</v>
      </c>
      <c r="F979" s="14">
        <v>404.44</v>
      </c>
      <c r="G979" s="14">
        <v>391.75999999999993</v>
      </c>
      <c r="H979" s="14">
        <v>406.32000000000005</v>
      </c>
    </row>
    <row r="980" spans="1:8" hidden="1" x14ac:dyDescent="0.2">
      <c r="A980" s="39">
        <v>510</v>
      </c>
      <c r="B980" s="14"/>
      <c r="C980" s="14">
        <v>3</v>
      </c>
      <c r="D980" s="14">
        <v>19</v>
      </c>
      <c r="E980" s="14">
        <v>4</v>
      </c>
      <c r="F980" s="14">
        <v>369.78947368421046</v>
      </c>
      <c r="G980" s="14">
        <v>389.5263157894737</v>
      </c>
      <c r="H980" s="14">
        <v>387.36842105263156</v>
      </c>
    </row>
    <row r="981" spans="1:8" hidden="1" x14ac:dyDescent="0.2">
      <c r="A981" s="39">
        <v>481</v>
      </c>
      <c r="B981" s="14"/>
      <c r="C981" s="14">
        <v>3</v>
      </c>
      <c r="D981" s="14">
        <v>25</v>
      </c>
      <c r="E981" s="14">
        <v>4</v>
      </c>
      <c r="F981" s="14">
        <v>342.96</v>
      </c>
      <c r="G981" s="14">
        <v>380.96</v>
      </c>
      <c r="H981" s="14">
        <v>383.48</v>
      </c>
    </row>
    <row r="982" spans="1:8" hidden="1" x14ac:dyDescent="0.2">
      <c r="A982" s="39">
        <v>451</v>
      </c>
      <c r="B982" s="14"/>
      <c r="C982" s="14">
        <v>3</v>
      </c>
      <c r="D982" s="14">
        <v>39</v>
      </c>
      <c r="E982" s="14">
        <v>4</v>
      </c>
      <c r="F982" s="14">
        <v>386.15384615384608</v>
      </c>
      <c r="G982" s="14">
        <v>404.66666666666669</v>
      </c>
      <c r="H982" s="14">
        <v>421.92307692307696</v>
      </c>
    </row>
    <row r="983" spans="1:8" hidden="1" x14ac:dyDescent="0.2">
      <c r="A983" s="39">
        <v>441</v>
      </c>
      <c r="B983" s="14"/>
      <c r="C983" s="14">
        <v>3</v>
      </c>
      <c r="D983" s="14">
        <v>21</v>
      </c>
      <c r="E983" s="14">
        <v>4</v>
      </c>
      <c r="F983" s="14">
        <v>394.61904761904759</v>
      </c>
      <c r="G983" s="14">
        <v>389.71428571428572</v>
      </c>
      <c r="H983" s="14">
        <v>432.33333333333331</v>
      </c>
    </row>
    <row r="984" spans="1:8" hidden="1" x14ac:dyDescent="0.2">
      <c r="A984" s="39">
        <v>410</v>
      </c>
      <c r="B984" s="14"/>
      <c r="C984" s="14">
        <v>3</v>
      </c>
      <c r="D984" s="14">
        <v>12</v>
      </c>
      <c r="E984" s="14">
        <v>4</v>
      </c>
      <c r="F984" s="14">
        <v>427.16666666666663</v>
      </c>
      <c r="G984" s="14">
        <v>415.41666666666663</v>
      </c>
      <c r="H984" s="14">
        <v>412.16666666666669</v>
      </c>
    </row>
    <row r="985" spans="1:8" hidden="1" x14ac:dyDescent="0.2">
      <c r="A985" s="39">
        <v>401</v>
      </c>
      <c r="B985" s="14"/>
      <c r="C985" s="14">
        <v>3</v>
      </c>
      <c r="D985" s="14">
        <v>13</v>
      </c>
      <c r="E985" s="14">
        <v>4</v>
      </c>
      <c r="F985" s="14">
        <v>366.53846153846155</v>
      </c>
      <c r="G985" s="14">
        <v>371.61538461538464</v>
      </c>
      <c r="H985" s="14">
        <v>426.61538461538458</v>
      </c>
    </row>
    <row r="986" spans="1:8" hidden="1" x14ac:dyDescent="0.2">
      <c r="A986" s="39">
        <v>400</v>
      </c>
      <c r="B986" s="14"/>
      <c r="C986" s="14">
        <v>3</v>
      </c>
      <c r="D986" s="14">
        <v>41</v>
      </c>
      <c r="E986" s="14">
        <v>4</v>
      </c>
      <c r="F986" s="14">
        <v>376.92682926829275</v>
      </c>
      <c r="G986" s="14">
        <v>394.31707317073165</v>
      </c>
      <c r="H986" s="14">
        <v>400.70731707317071</v>
      </c>
    </row>
    <row r="987" spans="1:8" hidden="1" x14ac:dyDescent="0.2">
      <c r="A987" s="39">
        <v>342</v>
      </c>
      <c r="B987" s="14"/>
      <c r="C987" s="14">
        <v>3</v>
      </c>
      <c r="D987" s="14">
        <v>33</v>
      </c>
      <c r="E987" s="14">
        <v>4</v>
      </c>
      <c r="F987" s="14">
        <v>380.30303030303025</v>
      </c>
      <c r="G987" s="14">
        <v>391.030303030303</v>
      </c>
      <c r="H987" s="14">
        <v>397.54545454545462</v>
      </c>
    </row>
    <row r="988" spans="1:8" hidden="1" x14ac:dyDescent="0.2">
      <c r="A988" s="39">
        <v>341</v>
      </c>
      <c r="B988" s="14"/>
      <c r="C988" s="14">
        <v>3</v>
      </c>
      <c r="D988" s="14">
        <v>16</v>
      </c>
      <c r="E988" s="14">
        <v>4</v>
      </c>
      <c r="F988" s="14">
        <v>367.625</v>
      </c>
      <c r="G988" s="14">
        <v>372.75</v>
      </c>
      <c r="H988" s="14">
        <v>392.68750000000006</v>
      </c>
    </row>
    <row r="989" spans="1:8" hidden="1" x14ac:dyDescent="0.2">
      <c r="A989" s="39">
        <v>339</v>
      </c>
      <c r="B989" s="14"/>
      <c r="C989" s="14">
        <v>3</v>
      </c>
      <c r="D989" s="14">
        <v>10</v>
      </c>
      <c r="E989" s="14">
        <v>4</v>
      </c>
      <c r="F989" s="14">
        <v>349.8</v>
      </c>
      <c r="G989" s="14">
        <v>403.3</v>
      </c>
      <c r="H989" s="14">
        <v>420.7</v>
      </c>
    </row>
    <row r="990" spans="1:8" hidden="1" x14ac:dyDescent="0.2">
      <c r="A990" s="39">
        <v>321</v>
      </c>
      <c r="B990" s="14"/>
      <c r="C990" s="14">
        <v>3</v>
      </c>
      <c r="D990" s="14">
        <v>15</v>
      </c>
      <c r="E990" s="14">
        <v>4</v>
      </c>
      <c r="F990" s="14">
        <v>343.6</v>
      </c>
      <c r="G990" s="14">
        <v>380.86666666666667</v>
      </c>
      <c r="H990" s="14">
        <v>393.13333333333333</v>
      </c>
    </row>
    <row r="991" spans="1:8" hidden="1" x14ac:dyDescent="0.2">
      <c r="A991" s="39">
        <v>312</v>
      </c>
      <c r="B991" s="14"/>
      <c r="C991" s="14">
        <v>3</v>
      </c>
      <c r="D991" s="14">
        <v>16</v>
      </c>
      <c r="E991" s="14">
        <v>4</v>
      </c>
      <c r="F991" s="14">
        <v>360.25000000000006</v>
      </c>
      <c r="G991" s="14">
        <v>389.125</v>
      </c>
      <c r="H991" s="14">
        <v>409.625</v>
      </c>
    </row>
    <row r="992" spans="1:8" hidden="1" x14ac:dyDescent="0.2">
      <c r="A992" s="39">
        <v>311</v>
      </c>
      <c r="B992" s="14"/>
      <c r="C992" s="14">
        <v>3</v>
      </c>
      <c r="D992" s="14">
        <v>8</v>
      </c>
      <c r="E992" s="14">
        <v>4</v>
      </c>
      <c r="F992" s="14">
        <v>373.125</v>
      </c>
      <c r="G992" s="14">
        <v>389.875</v>
      </c>
      <c r="H992" s="14">
        <v>409.125</v>
      </c>
    </row>
    <row r="993" spans="1:8" hidden="1" x14ac:dyDescent="0.2">
      <c r="A993" s="39">
        <v>271</v>
      </c>
      <c r="B993" s="14"/>
      <c r="C993" s="14">
        <v>3</v>
      </c>
      <c r="D993" s="14">
        <v>20</v>
      </c>
      <c r="E993" s="14">
        <v>4</v>
      </c>
      <c r="F993" s="14">
        <v>369.65</v>
      </c>
      <c r="G993" s="14">
        <v>376</v>
      </c>
      <c r="H993" s="14">
        <v>416.30000000000007</v>
      </c>
    </row>
    <row r="994" spans="1:8" hidden="1" x14ac:dyDescent="0.2">
      <c r="A994" s="39">
        <v>261</v>
      </c>
      <c r="B994" s="14"/>
      <c r="C994" s="14">
        <v>3</v>
      </c>
      <c r="D994" s="14">
        <v>9</v>
      </c>
      <c r="E994" s="14">
        <v>4</v>
      </c>
      <c r="F994" s="14">
        <v>387.22222222222229</v>
      </c>
      <c r="G994" s="14">
        <v>388.88888888888891</v>
      </c>
      <c r="H994" s="14">
        <v>429</v>
      </c>
    </row>
    <row r="995" spans="1:8" hidden="1" x14ac:dyDescent="0.2">
      <c r="A995" s="39">
        <v>251</v>
      </c>
      <c r="B995" s="14"/>
      <c r="C995" s="14">
        <v>3</v>
      </c>
      <c r="D995" s="14">
        <v>38</v>
      </c>
      <c r="E995" s="14">
        <v>4</v>
      </c>
      <c r="F995" s="14">
        <v>376.9736842105263</v>
      </c>
      <c r="G995" s="14">
        <v>386.28947368421063</v>
      </c>
      <c r="H995" s="14">
        <v>404.65789473684208</v>
      </c>
    </row>
    <row r="996" spans="1:8" hidden="1" x14ac:dyDescent="0.2">
      <c r="A996" s="39">
        <v>241</v>
      </c>
      <c r="B996" s="14"/>
      <c r="C996" s="14">
        <v>3</v>
      </c>
      <c r="D996" s="14">
        <v>53</v>
      </c>
      <c r="E996" s="14">
        <v>4</v>
      </c>
      <c r="F996" s="14">
        <v>391.01886792452837</v>
      </c>
      <c r="G996" s="14">
        <v>408.03773584905656</v>
      </c>
      <c r="H996" s="14">
        <v>433.24528301886801</v>
      </c>
    </row>
    <row r="997" spans="1:8" hidden="1" x14ac:dyDescent="0.2">
      <c r="A997" s="39">
        <v>231</v>
      </c>
      <c r="B997" s="34"/>
      <c r="C997" s="34">
        <v>3</v>
      </c>
      <c r="D997" s="34">
        <v>67</v>
      </c>
      <c r="E997" s="34">
        <v>4</v>
      </c>
      <c r="F997" s="34">
        <v>388.8955223880597</v>
      </c>
      <c r="G997" s="34">
        <v>395.29850746268659</v>
      </c>
      <c r="H997" s="34">
        <v>410.95522388059709</v>
      </c>
    </row>
    <row r="998" spans="1:8" hidden="1" x14ac:dyDescent="0.2">
      <c r="A998" s="39">
        <v>215</v>
      </c>
      <c r="B998" s="34"/>
      <c r="C998" s="34">
        <v>3</v>
      </c>
      <c r="D998" s="34">
        <v>3</v>
      </c>
      <c r="E998" s="34">
        <v>4</v>
      </c>
      <c r="F998" s="34">
        <v>318.66666666666669</v>
      </c>
      <c r="G998" s="34">
        <v>378.33333333333331</v>
      </c>
      <c r="H998" s="34">
        <v>366</v>
      </c>
    </row>
    <row r="999" spans="1:8" hidden="1" x14ac:dyDescent="0.2">
      <c r="A999" s="39">
        <v>211</v>
      </c>
      <c r="B999" s="34"/>
      <c r="C999" s="34">
        <v>3</v>
      </c>
      <c r="D999" s="34">
        <v>30</v>
      </c>
      <c r="E999" s="34">
        <v>4</v>
      </c>
      <c r="F999" s="34">
        <v>371.16666666666669</v>
      </c>
      <c r="G999" s="34">
        <v>386.20000000000005</v>
      </c>
      <c r="H999" s="34">
        <v>385.6</v>
      </c>
    </row>
    <row r="1000" spans="1:8" hidden="1" x14ac:dyDescent="0.2">
      <c r="A1000" s="39">
        <v>161</v>
      </c>
      <c r="B1000" s="34"/>
      <c r="C1000" s="34">
        <v>3</v>
      </c>
      <c r="D1000" s="34">
        <v>22</v>
      </c>
      <c r="E1000" s="34">
        <v>4</v>
      </c>
      <c r="F1000" s="34">
        <v>395.72727272727275</v>
      </c>
      <c r="G1000" s="34">
        <v>398.68181818181807</v>
      </c>
      <c r="H1000" s="34">
        <v>436.63636363636363</v>
      </c>
    </row>
    <row r="1001" spans="1:8" hidden="1" x14ac:dyDescent="0.2">
      <c r="A1001" s="39">
        <v>125</v>
      </c>
      <c r="B1001" s="34"/>
      <c r="C1001" s="34">
        <v>3</v>
      </c>
      <c r="D1001" s="34">
        <v>56</v>
      </c>
      <c r="E1001" s="34">
        <v>4</v>
      </c>
      <c r="F1001" s="34">
        <v>371.12500000000011</v>
      </c>
      <c r="G1001" s="34">
        <v>396.66071428571433</v>
      </c>
      <c r="H1001" s="34">
        <v>411.9285714285715</v>
      </c>
    </row>
    <row r="1002" spans="1:8" hidden="1" x14ac:dyDescent="0.2">
      <c r="A1002" s="39">
        <v>122</v>
      </c>
      <c r="B1002" s="34"/>
      <c r="C1002" s="34">
        <v>3</v>
      </c>
      <c r="D1002" s="34">
        <v>57</v>
      </c>
      <c r="E1002" s="34">
        <v>4</v>
      </c>
      <c r="F1002" s="34">
        <v>374.54385964912279</v>
      </c>
      <c r="G1002" s="34">
        <v>385.68421052631578</v>
      </c>
      <c r="H1002" s="34">
        <v>381.61403508771929</v>
      </c>
    </row>
    <row r="1003" spans="1:8" hidden="1" x14ac:dyDescent="0.2">
      <c r="A1003" s="39">
        <v>113</v>
      </c>
      <c r="B1003" s="34"/>
      <c r="C1003" s="34">
        <v>3</v>
      </c>
      <c r="D1003" s="34">
        <v>4</v>
      </c>
      <c r="E1003" s="34">
        <v>4</v>
      </c>
      <c r="F1003" s="34">
        <v>380</v>
      </c>
      <c r="G1003" s="34">
        <v>367.25</v>
      </c>
      <c r="H1003" s="34">
        <v>396</v>
      </c>
    </row>
    <row r="1004" spans="1:8" hidden="1" x14ac:dyDescent="0.2">
      <c r="A1004" s="39">
        <v>111</v>
      </c>
      <c r="B1004" s="34"/>
      <c r="C1004" s="34">
        <v>3</v>
      </c>
      <c r="D1004" s="34">
        <v>12</v>
      </c>
      <c r="E1004" s="34">
        <v>4</v>
      </c>
      <c r="F1004" s="34">
        <v>358.41666666666663</v>
      </c>
      <c r="G1004" s="34">
        <v>391.41666666666663</v>
      </c>
      <c r="H1004" s="34">
        <v>377.58333333333337</v>
      </c>
    </row>
    <row r="1005" spans="1:8" hidden="1" x14ac:dyDescent="0.2">
      <c r="A1005" s="39">
        <v>101</v>
      </c>
      <c r="B1005" s="34"/>
      <c r="C1005" s="34">
        <v>3</v>
      </c>
      <c r="D1005" s="34">
        <v>5</v>
      </c>
      <c r="E1005" s="34">
        <v>4</v>
      </c>
      <c r="F1005" s="34">
        <v>354.8</v>
      </c>
      <c r="G1005" s="34">
        <v>359.8</v>
      </c>
      <c r="H1005" s="34">
        <v>352.8</v>
      </c>
    </row>
    <row r="1006" spans="1:8" hidden="1" x14ac:dyDescent="0.2">
      <c r="A1006" s="39">
        <v>100</v>
      </c>
      <c r="B1006" s="34"/>
      <c r="C1006" s="34">
        <v>3</v>
      </c>
      <c r="D1006" s="34">
        <v>36</v>
      </c>
      <c r="E1006" s="34">
        <v>4</v>
      </c>
      <c r="F1006" s="34">
        <v>354.44444444444446</v>
      </c>
      <c r="G1006" s="34">
        <v>372.27777777777777</v>
      </c>
      <c r="H1006" s="34">
        <v>385.66666666666663</v>
      </c>
    </row>
    <row r="1007" spans="1:8" hidden="1" x14ac:dyDescent="0.2">
      <c r="A1007" s="39">
        <v>92</v>
      </c>
      <c r="B1007" s="34"/>
      <c r="C1007" s="34">
        <v>3</v>
      </c>
      <c r="D1007" s="34">
        <v>63</v>
      </c>
      <c r="E1007" s="34">
        <v>4</v>
      </c>
      <c r="F1007" s="34">
        <v>373.15873015873007</v>
      </c>
      <c r="G1007" s="34">
        <v>383.34920634920638</v>
      </c>
      <c r="H1007" s="34">
        <v>398.61904761904759</v>
      </c>
    </row>
    <row r="1008" spans="1:8" hidden="1" x14ac:dyDescent="0.2">
      <c r="A1008" s="39">
        <v>91</v>
      </c>
      <c r="B1008" s="34"/>
      <c r="C1008" s="34">
        <v>3</v>
      </c>
      <c r="D1008" s="34">
        <v>51</v>
      </c>
      <c r="E1008" s="34">
        <v>4</v>
      </c>
      <c r="F1008" s="34">
        <v>368.84313725490205</v>
      </c>
      <c r="G1008" s="34">
        <v>382</v>
      </c>
      <c r="H1008" s="34">
        <v>398.94117647058829</v>
      </c>
    </row>
    <row r="1009" spans="1:8" hidden="1" x14ac:dyDescent="0.2">
      <c r="A1009" s="39">
        <v>81</v>
      </c>
      <c r="B1009" s="34"/>
      <c r="C1009" s="34">
        <v>3</v>
      </c>
      <c r="D1009" s="34">
        <v>4</v>
      </c>
      <c r="E1009" s="34">
        <v>4</v>
      </c>
      <c r="F1009" s="34">
        <v>328.25</v>
      </c>
      <c r="G1009" s="34">
        <v>368.75</v>
      </c>
      <c r="H1009" s="34">
        <v>357.75</v>
      </c>
    </row>
    <row r="1010" spans="1:8" hidden="1" x14ac:dyDescent="0.2">
      <c r="A1010" s="39">
        <v>73</v>
      </c>
      <c r="B1010" s="34"/>
      <c r="C1010" s="34">
        <v>3</v>
      </c>
      <c r="D1010" s="34">
        <v>8</v>
      </c>
      <c r="E1010" s="34">
        <v>4</v>
      </c>
      <c r="F1010" s="34">
        <v>343.12499999999994</v>
      </c>
      <c r="G1010" s="34">
        <v>384.875</v>
      </c>
      <c r="H1010" s="34">
        <v>387.625</v>
      </c>
    </row>
    <row r="1011" spans="1:8" hidden="1" x14ac:dyDescent="0.2">
      <c r="A1011" s="22">
        <v>72</v>
      </c>
      <c r="B1011" s="2"/>
      <c r="C1011" s="2">
        <v>3</v>
      </c>
      <c r="D1011" s="35">
        <v>8</v>
      </c>
      <c r="E1011" s="34">
        <v>4</v>
      </c>
      <c r="F1011" s="36">
        <v>375.625</v>
      </c>
      <c r="G1011" s="36">
        <v>393.49999999999994</v>
      </c>
      <c r="H1011" s="36">
        <v>388.875</v>
      </c>
    </row>
    <row r="1012" spans="1:8" x14ac:dyDescent="0.2">
      <c r="A1012" s="22">
        <v>71</v>
      </c>
      <c r="B1012" s="2"/>
      <c r="C1012" s="2">
        <v>3</v>
      </c>
      <c r="D1012" s="35">
        <v>53</v>
      </c>
      <c r="E1012" s="14">
        <v>4</v>
      </c>
      <c r="F1012" s="42">
        <v>377.84905660377359</v>
      </c>
      <c r="G1012" s="42">
        <v>382.45283018867923</v>
      </c>
      <c r="H1012" s="42">
        <v>403.45283018867929</v>
      </c>
    </row>
    <row r="1013" spans="1:8" hidden="1" x14ac:dyDescent="0.2">
      <c r="A1013" s="22">
        <v>41</v>
      </c>
      <c r="B1013" s="2"/>
      <c r="C1013" s="2">
        <v>3</v>
      </c>
      <c r="D1013" s="37">
        <v>40</v>
      </c>
      <c r="E1013" s="14">
        <v>4</v>
      </c>
      <c r="F1013" s="38">
        <v>382.14999999999986</v>
      </c>
      <c r="G1013" s="38">
        <v>386.35000000000008</v>
      </c>
      <c r="H1013" s="38">
        <v>416.42500000000001</v>
      </c>
    </row>
    <row r="1014" spans="1:8" hidden="1" x14ac:dyDescent="0.2">
      <c r="A1014" s="22">
        <v>3261</v>
      </c>
      <c r="B1014" s="2"/>
      <c r="C1014" s="2">
        <v>3</v>
      </c>
      <c r="D1014" s="37">
        <v>36</v>
      </c>
      <c r="E1014" s="53">
        <v>4</v>
      </c>
      <c r="F1014" s="38">
        <v>359.66666666666669</v>
      </c>
      <c r="G1014" s="38">
        <v>375.13888888888891</v>
      </c>
      <c r="H1014" s="38">
        <v>396.72222222222223</v>
      </c>
    </row>
    <row r="1015" spans="1:8" hidden="1" x14ac:dyDescent="0.2">
      <c r="A1015" s="22">
        <v>3281</v>
      </c>
      <c r="B1015" s="2"/>
      <c r="C1015" s="2">
        <v>3</v>
      </c>
      <c r="D1015" s="37">
        <v>46</v>
      </c>
      <c r="E1015" s="53">
        <v>4</v>
      </c>
      <c r="F1015" s="38">
        <v>373.10869565217388</v>
      </c>
      <c r="G1015" s="38">
        <v>386.65217391304338</v>
      </c>
      <c r="H1015" s="38">
        <v>388.08695652173913</v>
      </c>
    </row>
    <row r="1016" spans="1:8" hidden="1" x14ac:dyDescent="0.2">
      <c r="A1016" s="22">
        <v>3301</v>
      </c>
      <c r="B1016" s="2"/>
      <c r="C1016" s="2">
        <v>3</v>
      </c>
      <c r="D1016" s="37">
        <v>3</v>
      </c>
      <c r="E1016" s="53">
        <v>4</v>
      </c>
      <c r="F1016" s="38">
        <v>344.66666666666669</v>
      </c>
      <c r="G1016" s="38">
        <v>368.33333333333331</v>
      </c>
      <c r="H1016" s="38">
        <v>341.33333333333331</v>
      </c>
    </row>
    <row r="1017" spans="1:8" hidden="1" x14ac:dyDescent="0.2">
      <c r="A1017" s="22">
        <v>3341</v>
      </c>
      <c r="B1017" s="2"/>
      <c r="C1017" s="2">
        <v>3</v>
      </c>
      <c r="D1017" s="37">
        <v>27</v>
      </c>
      <c r="E1017" s="53">
        <v>4</v>
      </c>
      <c r="F1017" s="38">
        <v>386.22222222222211</v>
      </c>
      <c r="G1017" s="38">
        <v>397.33333333333337</v>
      </c>
      <c r="H1017" s="38">
        <v>398.62962962962968</v>
      </c>
    </row>
    <row r="1018" spans="1:8" hidden="1" x14ac:dyDescent="0.2">
      <c r="A1018" s="22">
        <v>3381</v>
      </c>
      <c r="B1018" s="2"/>
      <c r="C1018" s="2">
        <v>3</v>
      </c>
      <c r="D1018" s="37">
        <v>37</v>
      </c>
      <c r="E1018" s="53">
        <v>4</v>
      </c>
      <c r="F1018" s="38">
        <v>356.02702702702703</v>
      </c>
      <c r="G1018" s="38">
        <v>366.54054054054052</v>
      </c>
      <c r="H1018" s="38">
        <v>408.02702702702709</v>
      </c>
    </row>
    <row r="1019" spans="1:8" hidden="1" x14ac:dyDescent="0.2">
      <c r="A1019" s="22">
        <v>3421</v>
      </c>
      <c r="B1019" s="2"/>
      <c r="C1019" s="2">
        <v>3</v>
      </c>
      <c r="D1019" s="37">
        <v>21</v>
      </c>
      <c r="E1019" s="53">
        <v>4</v>
      </c>
      <c r="F1019" s="38">
        <v>364.71428571428572</v>
      </c>
      <c r="G1019" s="38">
        <v>379.47619047619054</v>
      </c>
      <c r="H1019" s="38">
        <v>391.09523809523807</v>
      </c>
    </row>
    <row r="1020" spans="1:8" hidden="1" x14ac:dyDescent="0.2">
      <c r="A1020" s="22">
        <v>3431</v>
      </c>
      <c r="B1020" s="2"/>
      <c r="C1020" s="2">
        <v>3</v>
      </c>
      <c r="D1020" s="37">
        <v>26</v>
      </c>
      <c r="E1020" s="53">
        <v>4</v>
      </c>
      <c r="F1020" s="38">
        <v>365.80769230769232</v>
      </c>
      <c r="G1020" s="38">
        <v>389.61538461538458</v>
      </c>
      <c r="H1020" s="38">
        <v>390.80769230769232</v>
      </c>
    </row>
    <row r="1021" spans="1:8" hidden="1" x14ac:dyDescent="0.2">
      <c r="A1021" s="22">
        <v>3501</v>
      </c>
      <c r="B1021" s="2"/>
      <c r="C1021" s="2">
        <v>3</v>
      </c>
      <c r="D1021" s="37">
        <v>15</v>
      </c>
      <c r="E1021" s="53">
        <v>4</v>
      </c>
      <c r="F1021" s="38">
        <v>360</v>
      </c>
      <c r="G1021" s="38">
        <v>373.5333333333333</v>
      </c>
      <c r="H1021" s="38">
        <v>388.33333333333331</v>
      </c>
    </row>
    <row r="1022" spans="1:8" hidden="1" x14ac:dyDescent="0.2">
      <c r="A1022" s="22">
        <v>3541</v>
      </c>
      <c r="B1022" s="2"/>
      <c r="C1022" s="2">
        <v>3</v>
      </c>
      <c r="D1022" s="37">
        <v>5</v>
      </c>
      <c r="E1022" s="53">
        <v>4</v>
      </c>
      <c r="F1022" s="38">
        <v>380.4</v>
      </c>
      <c r="G1022" s="38">
        <v>383.4</v>
      </c>
      <c r="H1022" s="38">
        <v>420.4</v>
      </c>
    </row>
    <row r="1023" spans="1:8" hidden="1" x14ac:dyDescent="0.2">
      <c r="A1023" s="22">
        <v>3581</v>
      </c>
      <c r="B1023" s="2"/>
      <c r="C1023" s="2">
        <v>3</v>
      </c>
      <c r="D1023" s="54">
        <v>4</v>
      </c>
      <c r="E1023" s="53">
        <v>4</v>
      </c>
      <c r="F1023" s="38">
        <v>281</v>
      </c>
      <c r="G1023" s="38">
        <v>381</v>
      </c>
      <c r="H1023" s="38">
        <v>315</v>
      </c>
    </row>
    <row r="1024" spans="1:8" hidden="1" x14ac:dyDescent="0.2">
      <c r="A1024" s="22">
        <v>3600</v>
      </c>
      <c r="B1024" s="2"/>
      <c r="C1024" s="2">
        <v>3</v>
      </c>
      <c r="D1024" s="37">
        <v>16</v>
      </c>
      <c r="E1024" s="53">
        <v>4</v>
      </c>
      <c r="F1024" s="38">
        <v>339.1875</v>
      </c>
      <c r="G1024" s="38">
        <v>358.87499999999994</v>
      </c>
      <c r="H1024" s="38">
        <v>384.31249999999994</v>
      </c>
    </row>
    <row r="1025" spans="1:8" hidden="1" x14ac:dyDescent="0.2">
      <c r="A1025" s="22">
        <v>3610</v>
      </c>
      <c r="B1025" s="2"/>
      <c r="C1025" s="2">
        <v>3</v>
      </c>
      <c r="D1025" s="37">
        <v>45</v>
      </c>
      <c r="E1025" s="53">
        <v>4</v>
      </c>
      <c r="F1025" s="38">
        <v>376.95555555555552</v>
      </c>
      <c r="G1025" s="38">
        <v>404.62222222222204</v>
      </c>
      <c r="H1025" s="38">
        <v>433.08888888888879</v>
      </c>
    </row>
    <row r="1026" spans="1:8" hidden="1" x14ac:dyDescent="0.2">
      <c r="A1026" s="22">
        <v>3621</v>
      </c>
      <c r="B1026" s="2"/>
      <c r="C1026" s="2">
        <v>3</v>
      </c>
      <c r="D1026" s="37">
        <v>18</v>
      </c>
      <c r="E1026" s="53">
        <v>4</v>
      </c>
      <c r="F1026" s="38">
        <v>379.3888888888888</v>
      </c>
      <c r="G1026" s="38">
        <v>393.9444444444444</v>
      </c>
      <c r="H1026" s="38">
        <v>430</v>
      </c>
    </row>
    <row r="1027" spans="1:8" hidden="1" x14ac:dyDescent="0.2">
      <c r="A1027" s="22">
        <v>3661</v>
      </c>
      <c r="B1027" s="2"/>
      <c r="C1027" s="2">
        <v>3</v>
      </c>
      <c r="D1027" s="37">
        <v>7</v>
      </c>
      <c r="E1027" s="53">
        <v>4</v>
      </c>
      <c r="F1027" s="38">
        <v>342.71428571428572</v>
      </c>
      <c r="G1027" s="38">
        <v>385.42857142857139</v>
      </c>
      <c r="H1027" s="38">
        <v>353.14285714285711</v>
      </c>
    </row>
    <row r="1028" spans="1:8" hidden="1" x14ac:dyDescent="0.2">
      <c r="A1028" s="22">
        <v>3701</v>
      </c>
      <c r="B1028" s="2"/>
      <c r="C1028" s="2">
        <v>3</v>
      </c>
      <c r="D1028" s="37">
        <v>14</v>
      </c>
      <c r="E1028" s="53">
        <v>4</v>
      </c>
      <c r="F1028" s="38">
        <v>372.85714285714283</v>
      </c>
      <c r="G1028" s="38">
        <v>402.21428571428572</v>
      </c>
      <c r="H1028" s="38">
        <v>417.00000000000006</v>
      </c>
    </row>
    <row r="1029" spans="1:8" hidden="1" x14ac:dyDescent="0.2">
      <c r="A1029" s="22">
        <v>3741</v>
      </c>
      <c r="B1029" s="2"/>
      <c r="C1029" s="2">
        <v>3</v>
      </c>
      <c r="D1029" s="37">
        <v>37</v>
      </c>
      <c r="E1029" s="53">
        <v>4</v>
      </c>
      <c r="F1029" s="38">
        <v>386.81081081081084</v>
      </c>
      <c r="G1029" s="38">
        <v>396.99999999999994</v>
      </c>
      <c r="H1029" s="38">
        <v>412.18918918918916</v>
      </c>
    </row>
    <row r="1030" spans="1:8" hidden="1" x14ac:dyDescent="0.2">
      <c r="A1030" s="22">
        <v>3781</v>
      </c>
      <c r="B1030" s="2"/>
      <c r="C1030" s="2">
        <v>3</v>
      </c>
      <c r="D1030" s="37">
        <v>6</v>
      </c>
      <c r="E1030" s="53">
        <v>4</v>
      </c>
      <c r="F1030" s="38">
        <v>380.66666666666669</v>
      </c>
      <c r="G1030" s="38">
        <v>403.33333333333331</v>
      </c>
      <c r="H1030" s="38">
        <v>378.5</v>
      </c>
    </row>
    <row r="1031" spans="1:8" hidden="1" x14ac:dyDescent="0.2">
      <c r="A1031" s="22">
        <v>3821</v>
      </c>
      <c r="B1031" s="2"/>
      <c r="C1031" s="2">
        <v>3</v>
      </c>
      <c r="D1031" s="37">
        <v>3</v>
      </c>
      <c r="E1031" s="53">
        <v>4</v>
      </c>
      <c r="F1031" s="38">
        <v>357.33333333333331</v>
      </c>
      <c r="G1031" s="38">
        <v>384.66666666666669</v>
      </c>
      <c r="H1031" s="38">
        <v>439.66666666666669</v>
      </c>
    </row>
    <row r="1032" spans="1:8" hidden="1" x14ac:dyDescent="0.2">
      <c r="A1032" s="22">
        <v>3861</v>
      </c>
      <c r="B1032" s="2"/>
      <c r="C1032" s="2">
        <v>3</v>
      </c>
      <c r="D1032" s="37">
        <v>5</v>
      </c>
      <c r="E1032" s="53">
        <v>4</v>
      </c>
      <c r="F1032" s="38">
        <v>378.4</v>
      </c>
      <c r="G1032" s="38">
        <v>368</v>
      </c>
      <c r="H1032" s="38">
        <v>400.6</v>
      </c>
    </row>
    <row r="1033" spans="1:8" hidden="1" x14ac:dyDescent="0.2">
      <c r="A1033" s="22">
        <v>3901</v>
      </c>
      <c r="B1033" s="2"/>
      <c r="C1033" s="2">
        <v>3</v>
      </c>
      <c r="D1033" s="37">
        <v>15</v>
      </c>
      <c r="E1033" s="53">
        <v>4</v>
      </c>
      <c r="F1033" s="38">
        <v>345.8</v>
      </c>
      <c r="G1033" s="38">
        <v>374.33333333333337</v>
      </c>
      <c r="H1033" s="38">
        <v>398.4666666666667</v>
      </c>
    </row>
    <row r="1034" spans="1:8" hidden="1" x14ac:dyDescent="0.2">
      <c r="A1034" s="22">
        <v>3941</v>
      </c>
      <c r="B1034" s="2"/>
      <c r="C1034" s="2">
        <v>3</v>
      </c>
      <c r="D1034" s="37">
        <v>11</v>
      </c>
      <c r="E1034" s="53">
        <v>4</v>
      </c>
      <c r="F1034" s="38">
        <v>386.27272727272725</v>
      </c>
      <c r="G1034" s="38">
        <v>379.27272727272731</v>
      </c>
      <c r="H1034" s="38">
        <v>407.81818181818181</v>
      </c>
    </row>
    <row r="1035" spans="1:8" hidden="1" x14ac:dyDescent="0.2">
      <c r="A1035" s="22">
        <v>3981</v>
      </c>
      <c r="B1035" s="2"/>
      <c r="C1035" s="2">
        <v>3</v>
      </c>
      <c r="D1035" s="37">
        <v>11</v>
      </c>
      <c r="E1035" s="53">
        <v>4</v>
      </c>
      <c r="F1035" s="38">
        <v>386.27272727272725</v>
      </c>
      <c r="G1035" s="38">
        <v>379.27272727272731</v>
      </c>
      <c r="H1035" s="38">
        <v>407.81818181818181</v>
      </c>
    </row>
    <row r="1036" spans="1:8" hidden="1" x14ac:dyDescent="0.2">
      <c r="A1036" s="22">
        <v>4000</v>
      </c>
      <c r="B1036" s="2"/>
      <c r="C1036" s="2">
        <v>3</v>
      </c>
      <c r="D1036" s="37">
        <v>14</v>
      </c>
      <c r="E1036" s="53">
        <v>4</v>
      </c>
      <c r="F1036" s="38">
        <v>365.5</v>
      </c>
      <c r="G1036" s="38">
        <v>381.64285714285717</v>
      </c>
      <c r="H1036" s="38">
        <v>394.28571428571433</v>
      </c>
    </row>
    <row r="1037" spans="1:8" hidden="1" x14ac:dyDescent="0.2">
      <c r="A1037" s="22">
        <v>4001</v>
      </c>
      <c r="B1037" s="2"/>
      <c r="C1037" s="2">
        <v>3</v>
      </c>
      <c r="D1037" s="37">
        <v>17</v>
      </c>
      <c r="E1037" s="53">
        <v>4</v>
      </c>
      <c r="F1037" s="38">
        <v>362.11764705882354</v>
      </c>
      <c r="G1037" s="38">
        <v>402.94117647058823</v>
      </c>
      <c r="H1037" s="38">
        <v>417.58823529411768</v>
      </c>
    </row>
    <row r="1038" spans="1:8" hidden="1" x14ac:dyDescent="0.2">
      <c r="A1038" s="22">
        <v>5101</v>
      </c>
      <c r="B1038" s="2"/>
      <c r="C1038" s="2">
        <v>3</v>
      </c>
      <c r="D1038" s="37">
        <v>56</v>
      </c>
      <c r="E1038" s="53">
        <v>4</v>
      </c>
      <c r="F1038" s="38">
        <v>374.62499999999989</v>
      </c>
      <c r="G1038" s="38">
        <v>409.5</v>
      </c>
      <c r="H1038" s="38">
        <v>440.16071428571428</v>
      </c>
    </row>
    <row r="1039" spans="1:8" hidden="1" x14ac:dyDescent="0.2">
      <c r="A1039" s="39">
        <v>5131</v>
      </c>
      <c r="B1039" s="14"/>
      <c r="C1039" s="14">
        <v>3</v>
      </c>
      <c r="D1039" s="14">
        <v>33</v>
      </c>
      <c r="E1039" s="53">
        <v>4</v>
      </c>
      <c r="F1039" s="14">
        <v>368.969696969697</v>
      </c>
      <c r="G1039" s="14">
        <v>382.81818181818176</v>
      </c>
      <c r="H1039" s="14">
        <v>396.75757575757575</v>
      </c>
    </row>
    <row r="1040" spans="1:8" hidden="1" x14ac:dyDescent="0.2">
      <c r="A1040" s="39">
        <v>5141</v>
      </c>
      <c r="B1040" s="14"/>
      <c r="C1040" s="14">
        <v>3</v>
      </c>
      <c r="D1040" s="14">
        <v>15</v>
      </c>
      <c r="E1040" s="14">
        <v>4</v>
      </c>
      <c r="F1040" s="14">
        <v>353.06666666666666</v>
      </c>
      <c r="G1040" s="14">
        <v>369</v>
      </c>
      <c r="H1040" s="14">
        <v>405.93333333333334</v>
      </c>
    </row>
    <row r="1041" spans="1:8" hidden="1" x14ac:dyDescent="0.2">
      <c r="A1041" s="39">
        <v>5201</v>
      </c>
      <c r="B1041" s="14"/>
      <c r="C1041" s="14">
        <v>3</v>
      </c>
      <c r="D1041" s="14">
        <v>31</v>
      </c>
      <c r="E1041" s="14">
        <v>4</v>
      </c>
      <c r="F1041" s="14">
        <v>352.35483870967744</v>
      </c>
      <c r="G1041" s="14">
        <v>382.90322580645159</v>
      </c>
      <c r="H1041" s="14">
        <v>415.99999999999994</v>
      </c>
    </row>
    <row r="1042" spans="1:8" hidden="1" x14ac:dyDescent="0.2">
      <c r="A1042" s="39">
        <v>5241</v>
      </c>
      <c r="B1042" s="14"/>
      <c r="C1042" s="14">
        <v>3</v>
      </c>
      <c r="D1042" s="14">
        <v>34</v>
      </c>
      <c r="E1042" s="14">
        <v>4</v>
      </c>
      <c r="F1042" s="14">
        <v>389.49999999999994</v>
      </c>
      <c r="G1042" s="14">
        <v>400.6764705882353</v>
      </c>
      <c r="H1042" s="14">
        <v>441.29411764705884</v>
      </c>
    </row>
    <row r="1043" spans="1:8" hidden="1" x14ac:dyDescent="0.2">
      <c r="A1043" s="39">
        <v>5281</v>
      </c>
      <c r="B1043" s="14"/>
      <c r="C1043" s="14">
        <v>3</v>
      </c>
      <c r="D1043" s="14">
        <v>16</v>
      </c>
      <c r="E1043" s="14">
        <v>4</v>
      </c>
      <c r="F1043" s="14">
        <v>338.625</v>
      </c>
      <c r="G1043" s="14">
        <v>383.25000000000006</v>
      </c>
      <c r="H1043" s="14">
        <v>418.875</v>
      </c>
    </row>
    <row r="1044" spans="1:8" hidden="1" x14ac:dyDescent="0.2">
      <c r="A1044" s="39">
        <v>5361</v>
      </c>
      <c r="B1044" s="14"/>
      <c r="C1044" s="14">
        <v>3</v>
      </c>
      <c r="D1044" s="14">
        <v>21</v>
      </c>
      <c r="E1044" s="14">
        <v>4</v>
      </c>
      <c r="F1044" s="14">
        <v>389.42857142857144</v>
      </c>
      <c r="G1044" s="14">
        <v>396.1904761904762</v>
      </c>
      <c r="H1044" s="14">
        <v>403.80952380952391</v>
      </c>
    </row>
    <row r="1045" spans="1:8" hidden="1" x14ac:dyDescent="0.2">
      <c r="A1045" s="39">
        <v>5381</v>
      </c>
      <c r="B1045" s="14"/>
      <c r="C1045" s="14">
        <v>3</v>
      </c>
      <c r="D1045" s="14">
        <v>22</v>
      </c>
      <c r="E1045" s="14">
        <v>4</v>
      </c>
      <c r="F1045" s="14">
        <v>340.40909090909088</v>
      </c>
      <c r="G1045" s="14">
        <v>378.5454545454545</v>
      </c>
      <c r="H1045" s="14">
        <v>382.63636363636368</v>
      </c>
    </row>
    <row r="1046" spans="1:8" hidden="1" x14ac:dyDescent="0.2">
      <c r="A1046" s="39">
        <v>5901</v>
      </c>
      <c r="B1046" s="14"/>
      <c r="C1046" s="14">
        <v>3</v>
      </c>
      <c r="D1046" s="14">
        <v>30</v>
      </c>
      <c r="E1046" s="14">
        <v>4</v>
      </c>
      <c r="F1046" s="14">
        <v>395.96666666666664</v>
      </c>
      <c r="G1046" s="14">
        <v>414.4666666666667</v>
      </c>
      <c r="H1046" s="14">
        <v>435.56666666666666</v>
      </c>
    </row>
    <row r="1047" spans="1:8" hidden="1" x14ac:dyDescent="0.2">
      <c r="A1047" s="39">
        <v>2891</v>
      </c>
      <c r="B1047" s="14"/>
      <c r="C1047" s="14">
        <v>3</v>
      </c>
      <c r="D1047" s="14">
        <v>34</v>
      </c>
      <c r="E1047" s="14">
        <v>4</v>
      </c>
      <c r="F1047" s="14">
        <v>383.44117647058823</v>
      </c>
      <c r="G1047" s="14">
        <v>427.55882352941177</v>
      </c>
      <c r="H1047" s="14">
        <v>441.1764705882353</v>
      </c>
    </row>
    <row r="1048" spans="1:8" hidden="1" x14ac:dyDescent="0.2">
      <c r="A1048" s="39">
        <v>9996</v>
      </c>
      <c r="B1048" s="55" t="s">
        <v>316</v>
      </c>
      <c r="C1048" s="53">
        <v>3</v>
      </c>
      <c r="D1048" s="53">
        <v>193</v>
      </c>
      <c r="E1048" s="53">
        <v>4</v>
      </c>
      <c r="F1048" s="53">
        <v>348</v>
      </c>
      <c r="G1048" s="53">
        <v>377</v>
      </c>
      <c r="H1048" s="53">
        <v>390</v>
      </c>
    </row>
    <row r="1049" spans="1:8" hidden="1" x14ac:dyDescent="0.2">
      <c r="A1049" s="39">
        <v>9991</v>
      </c>
      <c r="B1049" s="55" t="s">
        <v>317</v>
      </c>
      <c r="C1049" s="53">
        <v>3</v>
      </c>
      <c r="D1049" s="53">
        <v>1323</v>
      </c>
      <c r="E1049" s="53">
        <v>4</v>
      </c>
      <c r="F1049" s="53">
        <v>370</v>
      </c>
      <c r="G1049" s="53">
        <v>388</v>
      </c>
      <c r="H1049" s="53">
        <v>404</v>
      </c>
    </row>
    <row r="1050" spans="1:8" hidden="1" x14ac:dyDescent="0.2">
      <c r="A1050" s="39">
        <v>9995</v>
      </c>
      <c r="B1050" s="55" t="s">
        <v>319</v>
      </c>
      <c r="C1050" s="53">
        <v>3</v>
      </c>
      <c r="D1050" s="53">
        <v>1551</v>
      </c>
      <c r="E1050" s="53">
        <v>4</v>
      </c>
      <c r="F1050" s="53">
        <v>375</v>
      </c>
      <c r="G1050" s="53">
        <v>391</v>
      </c>
      <c r="H1050" s="53">
        <v>410</v>
      </c>
    </row>
    <row r="1051" spans="1:8" hidden="1" x14ac:dyDescent="0.2">
      <c r="A1051" s="39">
        <v>9994</v>
      </c>
      <c r="B1051" s="55" t="s">
        <v>318</v>
      </c>
      <c r="C1051" s="53">
        <v>3</v>
      </c>
      <c r="D1051" s="53">
        <v>1177</v>
      </c>
      <c r="E1051" s="53">
        <v>4</v>
      </c>
      <c r="F1051" s="53">
        <v>370</v>
      </c>
      <c r="G1051" s="53">
        <v>389</v>
      </c>
      <c r="H1051" s="53">
        <v>406</v>
      </c>
    </row>
    <row r="1052" spans="1:8" hidden="1" x14ac:dyDescent="0.2">
      <c r="A1052" s="39">
        <v>801</v>
      </c>
      <c r="B1052" s="53"/>
      <c r="C1052" s="53">
        <v>3</v>
      </c>
      <c r="D1052" s="53">
        <v>16</v>
      </c>
      <c r="E1052" s="53">
        <v>4</v>
      </c>
      <c r="F1052" s="53">
        <v>361.125</v>
      </c>
      <c r="G1052" s="53">
        <v>399.0625</v>
      </c>
      <c r="H1052" s="53">
        <v>378.375</v>
      </c>
    </row>
    <row r="1053" spans="1:8" hidden="1" x14ac:dyDescent="0.2">
      <c r="A1053" s="39">
        <v>4421</v>
      </c>
      <c r="B1053" s="53"/>
      <c r="C1053" s="53">
        <v>3</v>
      </c>
      <c r="D1053" s="53">
        <v>46</v>
      </c>
      <c r="E1053" s="53">
        <v>4</v>
      </c>
      <c r="F1053" s="53">
        <v>389.04347826086945</v>
      </c>
      <c r="G1053" s="53">
        <v>411.56521739130443</v>
      </c>
      <c r="H1053" s="53">
        <v>432.78260869565219</v>
      </c>
    </row>
    <row r="1054" spans="1:8" hidden="1" x14ac:dyDescent="0.2">
      <c r="A1054" s="39">
        <v>3021</v>
      </c>
      <c r="B1054" s="53"/>
      <c r="C1054" s="53">
        <v>3</v>
      </c>
      <c r="D1054" s="53">
        <v>4</v>
      </c>
      <c r="E1054" s="53">
        <v>4</v>
      </c>
      <c r="F1054" s="53">
        <v>381.25</v>
      </c>
      <c r="G1054" s="53">
        <v>360.75</v>
      </c>
      <c r="H1054" s="53">
        <v>372.75</v>
      </c>
    </row>
    <row r="1055" spans="1:8" hidden="1" x14ac:dyDescent="0.2">
      <c r="A1055" s="39">
        <v>5091</v>
      </c>
      <c r="B1055" s="53"/>
      <c r="C1055" s="53">
        <v>3</v>
      </c>
      <c r="D1055" s="53">
        <v>30</v>
      </c>
      <c r="E1055" s="53">
        <v>4</v>
      </c>
      <c r="F1055" s="53">
        <v>395.96666666666664</v>
      </c>
      <c r="G1055" s="53">
        <v>414.4666666666667</v>
      </c>
      <c r="H1055" s="53">
        <v>435.56666666666666</v>
      </c>
    </row>
    <row r="1056" spans="1:8" hidden="1" x14ac:dyDescent="0.2">
      <c r="A1056" s="39">
        <v>5121</v>
      </c>
      <c r="B1056" s="53"/>
      <c r="C1056" s="53">
        <v>3</v>
      </c>
      <c r="D1056" s="53">
        <v>20</v>
      </c>
      <c r="E1056" s="53">
        <v>4</v>
      </c>
      <c r="F1056" s="53">
        <v>362.35</v>
      </c>
      <c r="G1056" s="53">
        <v>404.34999999999997</v>
      </c>
      <c r="H1056" s="53">
        <v>414.35000000000008</v>
      </c>
    </row>
    <row r="1057" spans="1:8" hidden="1" x14ac:dyDescent="0.2">
      <c r="A1057" s="39">
        <v>5321</v>
      </c>
      <c r="B1057" s="53"/>
      <c r="C1057" s="53">
        <v>3</v>
      </c>
      <c r="D1057" s="53">
        <v>28</v>
      </c>
      <c r="E1057" s="53">
        <v>4</v>
      </c>
      <c r="F1057" s="53">
        <v>365.35714285714289</v>
      </c>
      <c r="G1057" s="53">
        <v>405.17857142857144</v>
      </c>
      <c r="H1057" s="53">
        <v>401.53571428571428</v>
      </c>
    </row>
    <row r="1058" spans="1:8" hidden="1" x14ac:dyDescent="0.2">
      <c r="A1058" s="39">
        <v>5971</v>
      </c>
      <c r="B1058" s="53"/>
      <c r="C1058" s="53">
        <v>3</v>
      </c>
      <c r="D1058" s="53">
        <v>2</v>
      </c>
      <c r="E1058" s="53">
        <v>4</v>
      </c>
      <c r="F1058" s="53">
        <v>362</v>
      </c>
      <c r="G1058" s="53">
        <v>385</v>
      </c>
      <c r="H1058" s="53">
        <v>461.5</v>
      </c>
    </row>
    <row r="1059" spans="1:8" hidden="1" x14ac:dyDescent="0.2">
      <c r="A1059" s="39">
        <v>121</v>
      </c>
      <c r="B1059" s="53"/>
      <c r="C1059" s="53">
        <v>3</v>
      </c>
      <c r="D1059" s="53">
        <v>29</v>
      </c>
      <c r="E1059" s="53">
        <v>4</v>
      </c>
      <c r="F1059" s="53">
        <v>345.51724137931041</v>
      </c>
      <c r="G1059" s="53">
        <v>369.48275862068959</v>
      </c>
      <c r="H1059" s="53">
        <v>380.9655172413793</v>
      </c>
    </row>
    <row r="1060" spans="1:8" hidden="1" x14ac:dyDescent="0.2">
      <c r="A1060" s="39">
        <v>201</v>
      </c>
      <c r="B1060" s="14"/>
      <c r="C1060" s="14">
        <v>3</v>
      </c>
      <c r="D1060" s="14">
        <v>21</v>
      </c>
      <c r="E1060" s="14">
        <v>4</v>
      </c>
      <c r="F1060" s="14">
        <v>372.33333333333331</v>
      </c>
      <c r="G1060" s="14">
        <v>381.33333333333326</v>
      </c>
      <c r="H1060" s="14">
        <v>441.09523809523813</v>
      </c>
    </row>
    <row r="1061" spans="1:8" hidden="1" x14ac:dyDescent="0.2">
      <c r="A1061" s="39">
        <v>361</v>
      </c>
      <c r="B1061" s="14"/>
      <c r="C1061" s="14">
        <v>3</v>
      </c>
      <c r="D1061" s="14">
        <v>8</v>
      </c>
      <c r="E1061" s="14">
        <v>4</v>
      </c>
      <c r="F1061" s="14">
        <v>342.125</v>
      </c>
      <c r="G1061" s="14">
        <v>383.125</v>
      </c>
      <c r="H1061" s="14">
        <v>385</v>
      </c>
    </row>
    <row r="1062" spans="1:8" hidden="1" x14ac:dyDescent="0.2">
      <c r="A1062" s="39"/>
      <c r="B1062" s="14"/>
      <c r="C1062" s="14"/>
      <c r="D1062" s="14"/>
      <c r="E1062" s="14">
        <v>4</v>
      </c>
      <c r="F1062" s="14"/>
      <c r="G1062" s="14"/>
      <c r="H1062" s="14"/>
    </row>
    <row r="1063" spans="1:8" hidden="1" x14ac:dyDescent="0.2">
      <c r="A1063" s="39"/>
      <c r="B1063" s="14"/>
      <c r="C1063" s="14"/>
      <c r="D1063" s="14"/>
      <c r="E1063" s="14">
        <v>4</v>
      </c>
      <c r="F1063" s="14"/>
      <c r="G1063" s="14"/>
      <c r="H1063" s="14"/>
    </row>
    <row r="1064" spans="1:8" hidden="1" x14ac:dyDescent="0.2">
      <c r="A1064" s="39"/>
      <c r="B1064" s="14"/>
      <c r="C1064" s="14"/>
      <c r="D1064" s="14"/>
      <c r="E1064" s="14">
        <v>4</v>
      </c>
      <c r="F1064" s="14"/>
      <c r="G1064" s="14"/>
      <c r="H1064" s="14"/>
    </row>
    <row r="1065" spans="1:8" hidden="1" x14ac:dyDescent="0.2">
      <c r="A1065" s="39">
        <v>9999</v>
      </c>
      <c r="B1065" s="55" t="s">
        <v>91</v>
      </c>
      <c r="C1065" s="34">
        <v>3</v>
      </c>
      <c r="D1065" s="34">
        <v>2665</v>
      </c>
      <c r="E1065" s="34">
        <v>5</v>
      </c>
      <c r="F1065" s="2">
        <v>417</v>
      </c>
      <c r="G1065" s="2">
        <v>433</v>
      </c>
      <c r="H1065" s="2">
        <v>456</v>
      </c>
    </row>
    <row r="1066" spans="1:8" s="43" customFormat="1" hidden="1" x14ac:dyDescent="0.2">
      <c r="A1066" s="39">
        <v>5991</v>
      </c>
      <c r="B1066" s="34"/>
      <c r="C1066" s="34">
        <v>3</v>
      </c>
      <c r="D1066" s="34">
        <v>3</v>
      </c>
      <c r="E1066" s="41">
        <v>5</v>
      </c>
      <c r="F1066" s="34">
        <v>399.33</v>
      </c>
      <c r="G1066" s="34">
        <v>424</v>
      </c>
      <c r="H1066" s="34">
        <v>464</v>
      </c>
    </row>
    <row r="1067" spans="1:8" hidden="1" x14ac:dyDescent="0.2">
      <c r="A1067" s="39">
        <v>5981</v>
      </c>
      <c r="B1067" s="34"/>
      <c r="C1067" s="34">
        <v>3</v>
      </c>
      <c r="D1067" s="34">
        <v>4</v>
      </c>
      <c r="E1067" s="14">
        <v>5</v>
      </c>
      <c r="F1067" s="34">
        <v>369.25</v>
      </c>
      <c r="G1067" s="34">
        <v>368</v>
      </c>
      <c r="H1067" s="34">
        <v>464.5</v>
      </c>
    </row>
    <row r="1068" spans="1:8" hidden="1" x14ac:dyDescent="0.2">
      <c r="A1068" s="39">
        <v>5961</v>
      </c>
      <c r="B1068" s="14"/>
      <c r="C1068" s="14">
        <v>3</v>
      </c>
      <c r="D1068" s="14">
        <v>24</v>
      </c>
      <c r="E1068" s="14">
        <v>5</v>
      </c>
      <c r="F1068" s="14">
        <v>404.96</v>
      </c>
      <c r="G1068" s="14">
        <v>439.79</v>
      </c>
      <c r="H1068" s="14">
        <v>438.58</v>
      </c>
    </row>
    <row r="1069" spans="1:8" hidden="1" x14ac:dyDescent="0.2">
      <c r="A1069" s="39">
        <v>5951</v>
      </c>
      <c r="B1069" s="34"/>
      <c r="C1069" s="34">
        <v>3</v>
      </c>
      <c r="D1069" s="34">
        <v>13</v>
      </c>
      <c r="E1069" s="14">
        <v>5</v>
      </c>
      <c r="F1069" s="34">
        <v>433</v>
      </c>
      <c r="G1069" s="34">
        <v>465.69</v>
      </c>
      <c r="H1069" s="34">
        <v>476</v>
      </c>
    </row>
    <row r="1070" spans="1:8" hidden="1" x14ac:dyDescent="0.2">
      <c r="A1070" s="39">
        <v>5931</v>
      </c>
      <c r="B1070" s="34"/>
      <c r="C1070" s="34">
        <v>3</v>
      </c>
      <c r="D1070" s="34">
        <v>1</v>
      </c>
      <c r="E1070" s="34">
        <v>5</v>
      </c>
      <c r="F1070" s="34">
        <v>299</v>
      </c>
      <c r="G1070" s="34">
        <v>379</v>
      </c>
      <c r="H1070" s="34">
        <v>379</v>
      </c>
    </row>
    <row r="1071" spans="1:8" hidden="1" x14ac:dyDescent="0.2">
      <c r="A1071" s="39">
        <v>5901</v>
      </c>
      <c r="B1071" s="34"/>
      <c r="C1071" s="34">
        <v>3</v>
      </c>
      <c r="D1071" s="34">
        <v>3</v>
      </c>
      <c r="E1071" s="14">
        <v>5</v>
      </c>
      <c r="F1071" s="34">
        <v>447.67</v>
      </c>
      <c r="G1071" s="34">
        <v>501.67</v>
      </c>
      <c r="H1071" s="34">
        <v>490</v>
      </c>
    </row>
    <row r="1072" spans="1:8" hidden="1" x14ac:dyDescent="0.2">
      <c r="A1072" s="39">
        <v>5871</v>
      </c>
      <c r="B1072" s="34"/>
      <c r="C1072" s="34">
        <v>3</v>
      </c>
      <c r="D1072" s="34"/>
      <c r="E1072" s="14">
        <v>5</v>
      </c>
      <c r="F1072" s="34"/>
      <c r="G1072" s="34"/>
      <c r="H1072" s="34"/>
    </row>
    <row r="1073" spans="1:8" hidden="1" x14ac:dyDescent="0.2">
      <c r="A1073" s="39">
        <v>5861</v>
      </c>
      <c r="B1073" s="14"/>
      <c r="C1073" s="14">
        <v>3</v>
      </c>
      <c r="D1073" s="14"/>
      <c r="E1073" s="14">
        <v>5</v>
      </c>
      <c r="F1073" s="14"/>
      <c r="G1073" s="14"/>
      <c r="H1073" s="14"/>
    </row>
    <row r="1074" spans="1:8" hidden="1" x14ac:dyDescent="0.2">
      <c r="A1074" s="39">
        <v>5831</v>
      </c>
      <c r="B1074" s="14"/>
      <c r="C1074" s="14">
        <v>3</v>
      </c>
      <c r="D1074" s="14">
        <v>11</v>
      </c>
      <c r="E1074" s="14">
        <v>5</v>
      </c>
      <c r="F1074" s="14">
        <v>402.55</v>
      </c>
      <c r="G1074" s="14">
        <v>438.36</v>
      </c>
      <c r="H1074" s="14">
        <v>467.18</v>
      </c>
    </row>
    <row r="1075" spans="1:8" hidden="1" x14ac:dyDescent="0.2">
      <c r="A1075" s="39">
        <v>5791</v>
      </c>
      <c r="B1075" s="14"/>
      <c r="C1075" s="14">
        <v>3</v>
      </c>
      <c r="D1075" s="14"/>
      <c r="E1075" s="14">
        <v>5</v>
      </c>
      <c r="F1075" s="14"/>
      <c r="G1075" s="14"/>
      <c r="H1075" s="14"/>
    </row>
    <row r="1076" spans="1:8" hidden="1" x14ac:dyDescent="0.2">
      <c r="A1076" s="39">
        <v>5711</v>
      </c>
      <c r="B1076" s="14"/>
      <c r="C1076" s="14">
        <v>3</v>
      </c>
      <c r="D1076" s="14">
        <v>8</v>
      </c>
      <c r="E1076" s="14">
        <v>5</v>
      </c>
      <c r="F1076" s="14">
        <v>403.25</v>
      </c>
      <c r="G1076" s="14">
        <v>411.38</v>
      </c>
      <c r="H1076" s="14">
        <v>447.25</v>
      </c>
    </row>
    <row r="1077" spans="1:8" hidden="1" x14ac:dyDescent="0.2">
      <c r="A1077" s="39">
        <v>5671</v>
      </c>
      <c r="B1077" s="14"/>
      <c r="C1077" s="14">
        <v>3</v>
      </c>
      <c r="D1077" s="14">
        <v>15</v>
      </c>
      <c r="E1077" s="14">
        <v>5</v>
      </c>
      <c r="F1077" s="14">
        <v>410</v>
      </c>
      <c r="G1077" s="14">
        <v>415.07</v>
      </c>
      <c r="H1077" s="14">
        <v>477.13</v>
      </c>
    </row>
    <row r="1078" spans="1:8" hidden="1" x14ac:dyDescent="0.2">
      <c r="A1078" s="39">
        <v>5641</v>
      </c>
      <c r="B1078" s="14"/>
      <c r="C1078" s="14">
        <v>3</v>
      </c>
      <c r="D1078" s="14">
        <v>2</v>
      </c>
      <c r="E1078" s="14">
        <v>5</v>
      </c>
      <c r="F1078" s="14">
        <v>427</v>
      </c>
      <c r="G1078" s="14">
        <v>422.5</v>
      </c>
      <c r="H1078" s="14">
        <v>445</v>
      </c>
    </row>
    <row r="1079" spans="1:8" hidden="1" x14ac:dyDescent="0.2">
      <c r="A1079" s="39">
        <v>5601</v>
      </c>
      <c r="B1079" s="14"/>
      <c r="C1079" s="14">
        <v>3</v>
      </c>
      <c r="D1079" s="14">
        <v>16</v>
      </c>
      <c r="E1079" s="14">
        <v>5</v>
      </c>
      <c r="F1079" s="14">
        <v>407.19</v>
      </c>
      <c r="G1079" s="14">
        <v>421.69</v>
      </c>
      <c r="H1079" s="14">
        <v>449.63</v>
      </c>
    </row>
    <row r="1080" spans="1:8" hidden="1" x14ac:dyDescent="0.2">
      <c r="A1080" s="39">
        <v>5561</v>
      </c>
      <c r="B1080" s="14"/>
      <c r="C1080" s="14">
        <v>3</v>
      </c>
      <c r="D1080" s="14">
        <v>6</v>
      </c>
      <c r="E1080" s="14">
        <v>5</v>
      </c>
      <c r="F1080" s="14">
        <v>425.33</v>
      </c>
      <c r="G1080" s="14">
        <v>465.33</v>
      </c>
      <c r="H1080" s="14">
        <v>449.17</v>
      </c>
    </row>
    <row r="1081" spans="1:8" hidden="1" x14ac:dyDescent="0.2">
      <c r="A1081" s="39">
        <v>5521</v>
      </c>
      <c r="B1081" s="14"/>
      <c r="C1081" s="14">
        <v>3</v>
      </c>
      <c r="D1081" s="14">
        <v>2</v>
      </c>
      <c r="E1081" s="14">
        <v>5</v>
      </c>
      <c r="F1081" s="14">
        <v>402</v>
      </c>
      <c r="G1081" s="14">
        <v>447.5</v>
      </c>
      <c r="H1081" s="14">
        <v>393.5</v>
      </c>
    </row>
    <row r="1082" spans="1:8" hidden="1" x14ac:dyDescent="0.2">
      <c r="A1082" s="39">
        <v>5481</v>
      </c>
      <c r="B1082" s="14"/>
      <c r="C1082" s="14">
        <v>3</v>
      </c>
      <c r="D1082" s="14">
        <v>11</v>
      </c>
      <c r="E1082" s="14">
        <v>5</v>
      </c>
      <c r="F1082" s="14">
        <v>419.09</v>
      </c>
      <c r="G1082" s="14">
        <v>424.91</v>
      </c>
      <c r="H1082" s="14">
        <v>437.55</v>
      </c>
    </row>
    <row r="1083" spans="1:8" hidden="1" x14ac:dyDescent="0.2">
      <c r="A1083" s="39">
        <v>5441</v>
      </c>
      <c r="B1083" s="14"/>
      <c r="C1083" s="14">
        <v>3</v>
      </c>
      <c r="D1083" s="14">
        <v>10</v>
      </c>
      <c r="E1083" s="14">
        <v>5</v>
      </c>
      <c r="F1083" s="14">
        <v>402</v>
      </c>
      <c r="G1083" s="14">
        <v>418</v>
      </c>
      <c r="H1083" s="14">
        <v>438.2</v>
      </c>
    </row>
    <row r="1084" spans="1:8" hidden="1" x14ac:dyDescent="0.2">
      <c r="A1084" s="39">
        <v>5431</v>
      </c>
      <c r="B1084" s="14"/>
      <c r="C1084" s="14">
        <v>3</v>
      </c>
      <c r="D1084" s="14">
        <v>7</v>
      </c>
      <c r="E1084" s="14">
        <v>5</v>
      </c>
      <c r="F1084" s="14">
        <v>393.86</v>
      </c>
      <c r="G1084" s="14">
        <v>420.71</v>
      </c>
      <c r="H1084" s="14">
        <v>457.29</v>
      </c>
    </row>
    <row r="1085" spans="1:8" hidden="1" x14ac:dyDescent="0.2">
      <c r="A1085" s="39">
        <v>5421</v>
      </c>
      <c r="B1085" s="14"/>
      <c r="C1085" s="14">
        <v>3</v>
      </c>
      <c r="D1085" s="14">
        <v>17</v>
      </c>
      <c r="E1085" s="14">
        <v>5</v>
      </c>
      <c r="F1085" s="14">
        <v>412</v>
      </c>
      <c r="G1085" s="14">
        <v>431.53</v>
      </c>
      <c r="H1085" s="14">
        <v>442.82</v>
      </c>
    </row>
    <row r="1086" spans="1:8" hidden="1" x14ac:dyDescent="0.2">
      <c r="A1086" s="39">
        <v>5401</v>
      </c>
      <c r="B1086" s="14"/>
      <c r="C1086" s="14">
        <v>3</v>
      </c>
      <c r="D1086" s="14">
        <v>84</v>
      </c>
      <c r="E1086" s="14">
        <v>5</v>
      </c>
      <c r="F1086" s="14">
        <v>427.42</v>
      </c>
      <c r="G1086" s="14">
        <v>428.69</v>
      </c>
      <c r="H1086" s="14">
        <v>466.07</v>
      </c>
    </row>
    <row r="1087" spans="1:8" hidden="1" x14ac:dyDescent="0.2">
      <c r="A1087" s="39">
        <v>5081</v>
      </c>
      <c r="B1087" s="14"/>
      <c r="C1087" s="14">
        <v>3</v>
      </c>
      <c r="D1087" s="14">
        <v>2</v>
      </c>
      <c r="E1087" s="14">
        <v>5</v>
      </c>
      <c r="F1087" s="14">
        <v>374</v>
      </c>
      <c r="G1087" s="14">
        <v>412.5</v>
      </c>
      <c r="H1087" s="14">
        <v>355</v>
      </c>
    </row>
    <row r="1088" spans="1:8" hidden="1" x14ac:dyDescent="0.2">
      <c r="A1088" s="39">
        <v>5061</v>
      </c>
      <c r="B1088" s="14"/>
      <c r="C1088" s="14">
        <v>3</v>
      </c>
      <c r="D1088" s="14">
        <v>12</v>
      </c>
      <c r="E1088" s="14">
        <v>5</v>
      </c>
      <c r="F1088" s="14">
        <v>388.75</v>
      </c>
      <c r="G1088" s="14">
        <v>405.5</v>
      </c>
      <c r="H1088" s="14">
        <v>400.58</v>
      </c>
    </row>
    <row r="1089" spans="1:8" hidden="1" x14ac:dyDescent="0.2">
      <c r="A1089" s="39">
        <v>5051</v>
      </c>
      <c r="B1089" s="14"/>
      <c r="C1089" s="14">
        <v>3</v>
      </c>
      <c r="D1089" s="14">
        <v>21</v>
      </c>
      <c r="E1089" s="14">
        <v>5</v>
      </c>
      <c r="F1089" s="14">
        <v>420.1</v>
      </c>
      <c r="G1089" s="14">
        <v>424.19</v>
      </c>
      <c r="H1089" s="14">
        <v>469</v>
      </c>
    </row>
    <row r="1090" spans="1:8" hidden="1" x14ac:dyDescent="0.2">
      <c r="A1090" s="39">
        <v>5049</v>
      </c>
      <c r="B1090" s="14"/>
      <c r="C1090" s="14">
        <v>3</v>
      </c>
      <c r="D1090" s="14">
        <v>6</v>
      </c>
      <c r="E1090" s="14">
        <v>5</v>
      </c>
      <c r="F1090" s="14">
        <v>417.17</v>
      </c>
      <c r="G1090" s="14">
        <v>431.5</v>
      </c>
      <c r="H1090" s="14">
        <v>417.67</v>
      </c>
    </row>
    <row r="1091" spans="1:8" hidden="1" x14ac:dyDescent="0.2">
      <c r="A1091" s="39">
        <v>5048</v>
      </c>
      <c r="B1091" s="14"/>
      <c r="C1091" s="14">
        <v>3</v>
      </c>
      <c r="D1091" s="14">
        <v>9</v>
      </c>
      <c r="E1091" s="14">
        <v>5</v>
      </c>
      <c r="F1091" s="14">
        <v>396.67</v>
      </c>
      <c r="G1091" s="14">
        <v>401.67</v>
      </c>
      <c r="H1091" s="14">
        <v>430.78</v>
      </c>
    </row>
    <row r="1092" spans="1:8" hidden="1" x14ac:dyDescent="0.2">
      <c r="A1092" s="39">
        <v>5047</v>
      </c>
      <c r="B1092" s="14"/>
      <c r="C1092" s="14">
        <v>3</v>
      </c>
      <c r="D1092" s="14">
        <v>6</v>
      </c>
      <c r="E1092" s="14">
        <v>5</v>
      </c>
      <c r="F1092" s="14">
        <v>406.17</v>
      </c>
      <c r="G1092" s="14">
        <v>423.17</v>
      </c>
      <c r="H1092" s="14">
        <v>455.17</v>
      </c>
    </row>
    <row r="1093" spans="1:8" hidden="1" x14ac:dyDescent="0.2">
      <c r="A1093" s="39">
        <v>5045</v>
      </c>
      <c r="B1093" s="14"/>
      <c r="C1093" s="14">
        <v>3</v>
      </c>
      <c r="D1093" s="14"/>
      <c r="E1093" s="14">
        <v>5</v>
      </c>
      <c r="F1093" s="14"/>
      <c r="G1093" s="14"/>
      <c r="H1093" s="14"/>
    </row>
    <row r="1094" spans="1:8" hidden="1" x14ac:dyDescent="0.2">
      <c r="A1094" s="39">
        <v>5043</v>
      </c>
      <c r="B1094" s="14"/>
      <c r="C1094" s="14">
        <v>3</v>
      </c>
      <c r="D1094" s="14">
        <v>2</v>
      </c>
      <c r="E1094" s="14">
        <v>5</v>
      </c>
      <c r="F1094" s="14">
        <v>388.5</v>
      </c>
      <c r="G1094" s="14">
        <v>412.5</v>
      </c>
      <c r="H1094" s="14">
        <v>497</v>
      </c>
    </row>
    <row r="1095" spans="1:8" hidden="1" x14ac:dyDescent="0.2">
      <c r="A1095" s="39">
        <v>5041</v>
      </c>
      <c r="B1095" s="14"/>
      <c r="C1095" s="14">
        <v>3</v>
      </c>
      <c r="D1095" s="14">
        <v>5</v>
      </c>
      <c r="E1095" s="14">
        <v>5</v>
      </c>
      <c r="F1095" s="14">
        <v>400.6</v>
      </c>
      <c r="G1095" s="14">
        <v>401.6</v>
      </c>
      <c r="H1095" s="14">
        <v>454</v>
      </c>
    </row>
    <row r="1096" spans="1:8" hidden="1" x14ac:dyDescent="0.2">
      <c r="A1096" s="39">
        <v>5032</v>
      </c>
      <c r="B1096" s="14"/>
      <c r="C1096" s="14">
        <v>3</v>
      </c>
      <c r="D1096" s="14"/>
      <c r="E1096" s="14">
        <v>5</v>
      </c>
      <c r="F1096" s="14"/>
      <c r="G1096" s="14"/>
      <c r="H1096" s="14"/>
    </row>
    <row r="1097" spans="1:8" hidden="1" x14ac:dyDescent="0.2">
      <c r="A1097" s="39">
        <v>5029</v>
      </c>
      <c r="B1097" s="14"/>
      <c r="C1097" s="14">
        <v>3</v>
      </c>
      <c r="D1097" s="14">
        <v>5</v>
      </c>
      <c r="E1097" s="14">
        <v>5</v>
      </c>
      <c r="F1097" s="14">
        <v>374.4</v>
      </c>
      <c r="G1097" s="14">
        <v>394.2</v>
      </c>
      <c r="H1097" s="14">
        <v>378</v>
      </c>
    </row>
    <row r="1098" spans="1:8" hidden="1" x14ac:dyDescent="0.2">
      <c r="A1098" s="39">
        <v>5025</v>
      </c>
      <c r="B1098" s="14"/>
      <c r="C1098" s="14">
        <v>3</v>
      </c>
      <c r="D1098" s="14">
        <v>3</v>
      </c>
      <c r="E1098" s="14">
        <v>5</v>
      </c>
      <c r="F1098" s="14">
        <v>391</v>
      </c>
      <c r="G1098" s="14">
        <v>406</v>
      </c>
      <c r="H1098" s="14">
        <v>406</v>
      </c>
    </row>
    <row r="1099" spans="1:8" hidden="1" x14ac:dyDescent="0.2">
      <c r="A1099" s="39">
        <v>5022</v>
      </c>
      <c r="B1099" s="14"/>
      <c r="C1099" s="14">
        <v>3</v>
      </c>
      <c r="D1099" s="14">
        <v>3</v>
      </c>
      <c r="E1099" s="14">
        <v>5</v>
      </c>
      <c r="F1099" s="14">
        <v>448</v>
      </c>
      <c r="G1099" s="14">
        <v>517</v>
      </c>
      <c r="H1099" s="14">
        <v>477</v>
      </c>
    </row>
    <row r="1100" spans="1:8" hidden="1" x14ac:dyDescent="0.2">
      <c r="A1100" s="39">
        <v>5010</v>
      </c>
      <c r="B1100" s="14"/>
      <c r="C1100" s="14">
        <v>3</v>
      </c>
      <c r="D1100" s="14">
        <v>3</v>
      </c>
      <c r="E1100" s="14">
        <v>5</v>
      </c>
      <c r="F1100" s="14">
        <v>420.33</v>
      </c>
      <c r="G1100" s="14">
        <v>397</v>
      </c>
      <c r="H1100" s="14">
        <v>433.67</v>
      </c>
    </row>
    <row r="1101" spans="1:8" hidden="1" x14ac:dyDescent="0.2">
      <c r="A1101" s="39">
        <v>5008</v>
      </c>
      <c r="B1101" s="14"/>
      <c r="C1101" s="14">
        <v>3</v>
      </c>
      <c r="D1101" s="14">
        <v>1</v>
      </c>
      <c r="E1101" s="14">
        <v>5</v>
      </c>
      <c r="F1101" s="14">
        <v>585</v>
      </c>
      <c r="G1101" s="14">
        <v>417</v>
      </c>
      <c r="H1101" s="14">
        <v>456</v>
      </c>
    </row>
    <row r="1102" spans="1:8" hidden="1" x14ac:dyDescent="0.2">
      <c r="A1102" s="39">
        <v>5007</v>
      </c>
      <c r="B1102" s="14"/>
      <c r="C1102" s="14">
        <v>3</v>
      </c>
      <c r="D1102" s="14">
        <v>3</v>
      </c>
      <c r="E1102" s="14">
        <v>5</v>
      </c>
      <c r="F1102" s="14">
        <v>443</v>
      </c>
      <c r="G1102" s="14">
        <v>411.66666666666669</v>
      </c>
      <c r="H1102" s="14">
        <v>456.33333333333331</v>
      </c>
    </row>
    <row r="1103" spans="1:8" hidden="1" x14ac:dyDescent="0.2">
      <c r="A1103" s="39">
        <v>5005</v>
      </c>
      <c r="B1103" s="14"/>
      <c r="C1103" s="14">
        <v>3</v>
      </c>
      <c r="D1103" s="14">
        <v>27</v>
      </c>
      <c r="E1103" s="14">
        <v>5</v>
      </c>
      <c r="F1103" s="14">
        <v>415.29629629629625</v>
      </c>
      <c r="G1103" s="14">
        <v>445.2592592592593</v>
      </c>
      <c r="H1103" s="14">
        <v>478.29629629629625</v>
      </c>
    </row>
    <row r="1104" spans="1:8" hidden="1" x14ac:dyDescent="0.2">
      <c r="A1104" s="39">
        <v>5001</v>
      </c>
      <c r="B1104" s="14"/>
      <c r="C1104" s="14">
        <v>3</v>
      </c>
      <c r="D1104" s="14">
        <v>10</v>
      </c>
      <c r="E1104" s="14">
        <v>5</v>
      </c>
      <c r="F1104" s="14">
        <v>437.2</v>
      </c>
      <c r="G1104" s="14">
        <v>441.8</v>
      </c>
      <c r="H1104" s="14">
        <v>414.1</v>
      </c>
    </row>
    <row r="1105" spans="1:8" hidden="1" x14ac:dyDescent="0.2">
      <c r="A1105" s="39">
        <v>4961</v>
      </c>
      <c r="B1105" s="14"/>
      <c r="C1105" s="14">
        <v>3</v>
      </c>
      <c r="D1105" s="14"/>
      <c r="E1105" s="14">
        <v>5</v>
      </c>
      <c r="F1105" s="14"/>
      <c r="G1105" s="14"/>
      <c r="H1105" s="14"/>
    </row>
    <row r="1106" spans="1:8" hidden="1" x14ac:dyDescent="0.2">
      <c r="A1106" s="39">
        <v>4921</v>
      </c>
      <c r="B1106" s="14"/>
      <c r="C1106" s="14">
        <v>3</v>
      </c>
      <c r="D1106" s="14">
        <v>10</v>
      </c>
      <c r="E1106" s="14">
        <v>5</v>
      </c>
      <c r="F1106" s="14">
        <v>411.4</v>
      </c>
      <c r="G1106" s="14">
        <v>419.5</v>
      </c>
      <c r="H1106" s="14">
        <v>436.59999999999997</v>
      </c>
    </row>
    <row r="1107" spans="1:8" hidden="1" x14ac:dyDescent="0.2">
      <c r="A1107" s="39">
        <v>4881</v>
      </c>
      <c r="B1107" s="14"/>
      <c r="C1107" s="14">
        <v>3</v>
      </c>
      <c r="D1107" s="14">
        <v>1</v>
      </c>
      <c r="E1107" s="14">
        <v>5</v>
      </c>
      <c r="F1107" s="14">
        <v>416</v>
      </c>
      <c r="G1107" s="14">
        <v>431</v>
      </c>
      <c r="H1107" s="14">
        <v>369</v>
      </c>
    </row>
    <row r="1108" spans="1:8" hidden="1" x14ac:dyDescent="0.2">
      <c r="A1108" s="39">
        <v>4841</v>
      </c>
      <c r="B1108" s="14"/>
      <c r="C1108" s="14">
        <v>3</v>
      </c>
      <c r="D1108" s="14">
        <v>3</v>
      </c>
      <c r="E1108" s="14">
        <v>5</v>
      </c>
      <c r="F1108" s="14">
        <v>410.66666666666669</v>
      </c>
      <c r="G1108" s="14">
        <v>418.66666666666669</v>
      </c>
      <c r="H1108" s="14">
        <v>492</v>
      </c>
    </row>
    <row r="1109" spans="1:8" hidden="1" x14ac:dyDescent="0.2">
      <c r="A1109" s="39">
        <v>4801</v>
      </c>
      <c r="B1109" s="14"/>
      <c r="C1109" s="14">
        <v>3</v>
      </c>
      <c r="D1109" s="14">
        <v>4</v>
      </c>
      <c r="E1109" s="14">
        <v>5</v>
      </c>
      <c r="F1109" s="14">
        <v>399</v>
      </c>
      <c r="G1109" s="14">
        <v>401.25</v>
      </c>
      <c r="H1109" s="14">
        <v>447.75</v>
      </c>
    </row>
    <row r="1110" spans="1:8" hidden="1" x14ac:dyDescent="0.2">
      <c r="A1110" s="39">
        <v>4761</v>
      </c>
      <c r="B1110" s="14"/>
      <c r="C1110" s="14">
        <v>3</v>
      </c>
      <c r="D1110" s="14">
        <v>14</v>
      </c>
      <c r="E1110" s="14">
        <v>5</v>
      </c>
      <c r="F1110" s="14">
        <v>399.42857142857144</v>
      </c>
      <c r="G1110" s="14">
        <v>425.21428571428567</v>
      </c>
      <c r="H1110" s="14">
        <v>438.42857142857139</v>
      </c>
    </row>
    <row r="1111" spans="1:8" hidden="1" x14ac:dyDescent="0.2">
      <c r="A1111" s="39">
        <v>4741</v>
      </c>
      <c r="B1111" s="14"/>
      <c r="C1111" s="14">
        <v>3</v>
      </c>
      <c r="D1111" s="14">
        <v>7</v>
      </c>
      <c r="E1111" s="14">
        <v>5</v>
      </c>
      <c r="F1111" s="14">
        <v>429.71428571428572</v>
      </c>
      <c r="G1111" s="14">
        <v>444.57142857142856</v>
      </c>
      <c r="H1111" s="14">
        <v>435.57142857142856</v>
      </c>
    </row>
    <row r="1112" spans="1:8" hidden="1" x14ac:dyDescent="0.2">
      <c r="A1112" s="39">
        <v>4721</v>
      </c>
      <c r="B1112" s="14"/>
      <c r="C1112" s="14">
        <v>3</v>
      </c>
      <c r="D1112" s="14">
        <v>7</v>
      </c>
      <c r="E1112" s="14">
        <v>5</v>
      </c>
      <c r="F1112" s="14">
        <v>405.14285714285711</v>
      </c>
      <c r="G1112" s="14">
        <v>427.85714285714283</v>
      </c>
      <c r="H1112" s="14">
        <v>458.28571428571428</v>
      </c>
    </row>
    <row r="1113" spans="1:8" hidden="1" x14ac:dyDescent="0.2">
      <c r="A1113" s="39">
        <v>4691</v>
      </c>
      <c r="B1113" s="14"/>
      <c r="C1113" s="14">
        <v>3</v>
      </c>
      <c r="D1113" s="14">
        <v>6</v>
      </c>
      <c r="E1113" s="14">
        <v>5</v>
      </c>
      <c r="F1113" s="14">
        <v>404</v>
      </c>
      <c r="G1113" s="14">
        <v>471.66666666666663</v>
      </c>
      <c r="H1113" s="14">
        <v>497.66666666666669</v>
      </c>
    </row>
    <row r="1114" spans="1:8" hidden="1" x14ac:dyDescent="0.2">
      <c r="A1114" s="39">
        <v>4681</v>
      </c>
      <c r="B1114" s="14"/>
      <c r="C1114" s="14">
        <v>3</v>
      </c>
      <c r="D1114" s="14">
        <v>5</v>
      </c>
      <c r="E1114" s="14">
        <v>5</v>
      </c>
      <c r="F1114" s="14">
        <v>423.2</v>
      </c>
      <c r="G1114" s="14">
        <v>448.4</v>
      </c>
      <c r="H1114" s="14">
        <v>447.4</v>
      </c>
    </row>
    <row r="1115" spans="1:8" hidden="1" x14ac:dyDescent="0.2">
      <c r="A1115" s="39">
        <v>4651</v>
      </c>
      <c r="B1115" s="14"/>
      <c r="C1115" s="14">
        <v>3</v>
      </c>
      <c r="D1115" s="14"/>
      <c r="E1115" s="14">
        <v>5</v>
      </c>
      <c r="F1115" s="14"/>
      <c r="G1115" s="14"/>
      <c r="H1115" s="14"/>
    </row>
    <row r="1116" spans="1:8" hidden="1" x14ac:dyDescent="0.2">
      <c r="A1116" s="39">
        <v>4611</v>
      </c>
      <c r="B1116" s="14"/>
      <c r="C1116" s="14">
        <v>3</v>
      </c>
      <c r="D1116" s="14">
        <v>4</v>
      </c>
      <c r="E1116" s="14">
        <v>5</v>
      </c>
      <c r="F1116" s="14">
        <v>438.75</v>
      </c>
      <c r="G1116" s="14">
        <v>423</v>
      </c>
      <c r="H1116" s="14">
        <v>428.5</v>
      </c>
    </row>
    <row r="1117" spans="1:8" hidden="1" x14ac:dyDescent="0.2">
      <c r="A1117" s="39">
        <v>4581</v>
      </c>
      <c r="B1117" s="14"/>
      <c r="C1117" s="14">
        <v>3</v>
      </c>
      <c r="D1117" s="14">
        <v>11</v>
      </c>
      <c r="E1117" s="14">
        <v>5</v>
      </c>
      <c r="F1117" s="14">
        <v>419.18</v>
      </c>
      <c r="G1117" s="14">
        <v>424.82</v>
      </c>
      <c r="H1117" s="14">
        <v>446.45</v>
      </c>
    </row>
    <row r="1118" spans="1:8" hidden="1" x14ac:dyDescent="0.2">
      <c r="A1118" s="39">
        <v>4541</v>
      </c>
      <c r="B1118" s="14"/>
      <c r="C1118" s="14">
        <v>3</v>
      </c>
      <c r="D1118" s="14">
        <v>1</v>
      </c>
      <c r="E1118" s="14">
        <v>5</v>
      </c>
      <c r="F1118" s="14">
        <v>329</v>
      </c>
      <c r="G1118" s="14">
        <v>336</v>
      </c>
      <c r="H1118" s="14">
        <v>328</v>
      </c>
    </row>
    <row r="1119" spans="1:8" hidden="1" x14ac:dyDescent="0.2">
      <c r="A1119" s="39">
        <v>4511</v>
      </c>
      <c r="B1119" s="14"/>
      <c r="C1119" s="14">
        <v>3</v>
      </c>
      <c r="D1119" s="14">
        <v>9</v>
      </c>
      <c r="E1119" s="14">
        <v>5</v>
      </c>
      <c r="F1119" s="14">
        <v>411.78</v>
      </c>
      <c r="G1119" s="14">
        <v>400.11</v>
      </c>
      <c r="H1119" s="14">
        <v>483.33</v>
      </c>
    </row>
    <row r="1120" spans="1:8" hidden="1" x14ac:dyDescent="0.2">
      <c r="A1120" s="34">
        <v>4501</v>
      </c>
      <c r="B1120" s="14"/>
      <c r="C1120" s="14">
        <v>3</v>
      </c>
      <c r="D1120" s="14"/>
      <c r="E1120" s="14">
        <v>5</v>
      </c>
      <c r="F1120" s="14"/>
      <c r="G1120" s="14"/>
      <c r="H1120" s="14"/>
    </row>
    <row r="1121" spans="1:8" hidden="1" x14ac:dyDescent="0.2">
      <c r="A1121" s="39">
        <v>4491</v>
      </c>
      <c r="B1121" s="14"/>
      <c r="C1121" s="14">
        <v>3</v>
      </c>
      <c r="D1121" s="14">
        <v>1</v>
      </c>
      <c r="E1121" s="14">
        <v>5</v>
      </c>
      <c r="F1121" s="14">
        <v>459</v>
      </c>
      <c r="G1121" s="14">
        <v>491</v>
      </c>
      <c r="H1121" s="14">
        <v>327</v>
      </c>
    </row>
    <row r="1122" spans="1:8" hidden="1" x14ac:dyDescent="0.2">
      <c r="A1122" s="39">
        <v>4461</v>
      </c>
      <c r="B1122" s="14"/>
      <c r="C1122" s="14">
        <v>3</v>
      </c>
      <c r="D1122" s="14">
        <v>1</v>
      </c>
      <c r="E1122" s="14">
        <v>5</v>
      </c>
      <c r="F1122" s="14">
        <v>390</v>
      </c>
      <c r="G1122" s="14">
        <v>462</v>
      </c>
      <c r="H1122" s="14">
        <v>507</v>
      </c>
    </row>
    <row r="1123" spans="1:8" hidden="1" x14ac:dyDescent="0.2">
      <c r="A1123" s="39">
        <v>4441</v>
      </c>
      <c r="B1123" s="14"/>
      <c r="C1123" s="14">
        <v>3</v>
      </c>
      <c r="D1123" s="14">
        <v>3</v>
      </c>
      <c r="E1123" s="14">
        <v>5</v>
      </c>
      <c r="F1123" s="14">
        <v>387.33</v>
      </c>
      <c r="G1123" s="14">
        <v>435.33</v>
      </c>
      <c r="H1123" s="14">
        <v>434.67</v>
      </c>
    </row>
    <row r="1124" spans="1:8" hidden="1" x14ac:dyDescent="0.2">
      <c r="A1124" s="34">
        <v>4401</v>
      </c>
      <c r="B1124" s="14"/>
      <c r="C1124" s="14">
        <v>3</v>
      </c>
      <c r="D1124" s="14"/>
      <c r="E1124" s="14">
        <v>5</v>
      </c>
      <c r="F1124" s="14"/>
      <c r="G1124" s="14"/>
      <c r="H1124" s="14"/>
    </row>
    <row r="1125" spans="1:8" hidden="1" x14ac:dyDescent="0.2">
      <c r="A1125" s="34">
        <v>4391</v>
      </c>
      <c r="B1125" s="14"/>
      <c r="C1125" s="14">
        <v>3</v>
      </c>
      <c r="D1125" s="14">
        <v>2</v>
      </c>
      <c r="E1125" s="14">
        <v>5</v>
      </c>
      <c r="F1125" s="14">
        <v>382</v>
      </c>
      <c r="G1125" s="14">
        <v>453.5</v>
      </c>
      <c r="H1125" s="14">
        <v>456</v>
      </c>
    </row>
    <row r="1126" spans="1:8" hidden="1" x14ac:dyDescent="0.2">
      <c r="A1126" s="34">
        <v>4381</v>
      </c>
      <c r="B1126" s="14"/>
      <c r="C1126" s="14">
        <v>3</v>
      </c>
      <c r="D1126" s="14">
        <v>19</v>
      </c>
      <c r="E1126" s="14">
        <v>5</v>
      </c>
      <c r="F1126" s="14">
        <v>410.79</v>
      </c>
      <c r="G1126" s="14">
        <v>404.32</v>
      </c>
      <c r="H1126" s="14">
        <v>435</v>
      </c>
    </row>
    <row r="1127" spans="1:8" hidden="1" x14ac:dyDescent="0.2">
      <c r="A1127" s="34">
        <v>4341</v>
      </c>
      <c r="B1127" s="14"/>
      <c r="C1127" s="14">
        <v>3</v>
      </c>
      <c r="D1127" s="14">
        <v>6</v>
      </c>
      <c r="E1127" s="14">
        <v>5</v>
      </c>
      <c r="F1127" s="14">
        <v>410</v>
      </c>
      <c r="G1127" s="14">
        <v>432.17</v>
      </c>
      <c r="H1127" s="14">
        <v>448.83</v>
      </c>
    </row>
    <row r="1128" spans="1:8" hidden="1" x14ac:dyDescent="0.2">
      <c r="A1128" s="39">
        <v>4301</v>
      </c>
      <c r="B1128" s="14"/>
      <c r="C1128" s="14">
        <v>3</v>
      </c>
      <c r="D1128" s="14"/>
      <c r="E1128" s="14">
        <v>5</v>
      </c>
      <c r="F1128" s="14"/>
      <c r="G1128" s="14"/>
      <c r="H1128" s="14"/>
    </row>
    <row r="1129" spans="1:8" hidden="1" x14ac:dyDescent="0.2">
      <c r="A1129" s="39">
        <v>4281</v>
      </c>
      <c r="B1129" s="14"/>
      <c r="C1129" s="14">
        <v>3</v>
      </c>
      <c r="D1129" s="14">
        <v>29</v>
      </c>
      <c r="E1129" s="14">
        <v>5</v>
      </c>
      <c r="F1129" s="14">
        <v>398.06896551724139</v>
      </c>
      <c r="G1129" s="14">
        <v>428.72413793103448</v>
      </c>
      <c r="H1129" s="14">
        <v>449.51724137931035</v>
      </c>
    </row>
    <row r="1130" spans="1:8" hidden="1" x14ac:dyDescent="0.2">
      <c r="A1130" s="39">
        <v>4261</v>
      </c>
      <c r="B1130" s="14"/>
      <c r="C1130" s="14">
        <v>3</v>
      </c>
      <c r="D1130" s="14">
        <v>5</v>
      </c>
      <c r="E1130" s="14">
        <v>5</v>
      </c>
      <c r="F1130" s="14">
        <v>429.8</v>
      </c>
      <c r="G1130" s="14">
        <v>446.2</v>
      </c>
      <c r="H1130" s="14">
        <v>435</v>
      </c>
    </row>
    <row r="1131" spans="1:8" hidden="1" x14ac:dyDescent="0.2">
      <c r="A1131" s="34">
        <v>4241</v>
      </c>
      <c r="B1131" s="14"/>
      <c r="C1131" s="14">
        <v>3</v>
      </c>
      <c r="D1131" s="14">
        <v>12</v>
      </c>
      <c r="E1131" s="14">
        <v>5</v>
      </c>
      <c r="F1131" s="14">
        <v>366.75</v>
      </c>
      <c r="G1131" s="14">
        <v>431.67</v>
      </c>
      <c r="H1131" s="14">
        <v>453.33</v>
      </c>
    </row>
    <row r="1132" spans="1:8" hidden="1" x14ac:dyDescent="0.2">
      <c r="A1132" s="39">
        <v>4221</v>
      </c>
      <c r="B1132" s="14"/>
      <c r="C1132" s="14">
        <v>3</v>
      </c>
      <c r="D1132" s="14">
        <v>19</v>
      </c>
      <c r="E1132" s="14">
        <v>5</v>
      </c>
      <c r="F1132" s="14">
        <v>411.84210526315786</v>
      </c>
      <c r="G1132" s="14">
        <v>424</v>
      </c>
      <c r="H1132" s="14">
        <v>439.31578947368416</v>
      </c>
    </row>
    <row r="1133" spans="1:8" hidden="1" x14ac:dyDescent="0.2">
      <c r="A1133" s="39">
        <v>4171</v>
      </c>
      <c r="B1133" s="14"/>
      <c r="C1133" s="14">
        <v>3</v>
      </c>
      <c r="D1133" s="14"/>
      <c r="E1133" s="14">
        <v>5</v>
      </c>
      <c r="F1133" s="14"/>
      <c r="G1133" s="14"/>
      <c r="H1133" s="14"/>
    </row>
    <row r="1134" spans="1:8" hidden="1" x14ac:dyDescent="0.2">
      <c r="A1134" s="34">
        <v>4121</v>
      </c>
      <c r="B1134" s="14"/>
      <c r="C1134" s="14">
        <v>3</v>
      </c>
      <c r="D1134" s="14">
        <v>2</v>
      </c>
      <c r="E1134" s="14">
        <v>5</v>
      </c>
      <c r="F1134" s="14">
        <v>380</v>
      </c>
      <c r="G1134" s="14">
        <v>445.5</v>
      </c>
      <c r="H1134" s="14">
        <v>447.5</v>
      </c>
    </row>
    <row r="1135" spans="1:8" hidden="1" x14ac:dyDescent="0.2">
      <c r="A1135" s="39">
        <v>4091</v>
      </c>
      <c r="B1135" s="14"/>
      <c r="C1135" s="14">
        <v>3</v>
      </c>
      <c r="D1135" s="14">
        <v>3</v>
      </c>
      <c r="E1135" s="14">
        <v>5</v>
      </c>
      <c r="F1135" s="14">
        <v>393.66666666666669</v>
      </c>
      <c r="G1135" s="14">
        <v>426.66666666666669</v>
      </c>
      <c r="H1135" s="14">
        <v>403.66666666666669</v>
      </c>
    </row>
    <row r="1136" spans="1:8" hidden="1" x14ac:dyDescent="0.2">
      <c r="A1136" s="39">
        <v>4071</v>
      </c>
      <c r="B1136" s="14"/>
      <c r="C1136" s="14">
        <v>3</v>
      </c>
      <c r="D1136" s="14">
        <v>1</v>
      </c>
      <c r="E1136" s="14">
        <v>5</v>
      </c>
      <c r="F1136" s="14">
        <v>456</v>
      </c>
      <c r="G1136" s="14">
        <v>403</v>
      </c>
      <c r="H1136" s="14">
        <v>474</v>
      </c>
    </row>
    <row r="1137" spans="1:8" hidden="1" x14ac:dyDescent="0.2">
      <c r="A1137" s="39">
        <v>4061</v>
      </c>
      <c r="B1137" s="14"/>
      <c r="C1137" s="14">
        <v>3</v>
      </c>
      <c r="D1137" s="14">
        <v>14</v>
      </c>
      <c r="E1137" s="14">
        <v>5</v>
      </c>
      <c r="F1137" s="14">
        <v>434.00000000000006</v>
      </c>
      <c r="G1137" s="14">
        <v>448.42857142857139</v>
      </c>
      <c r="H1137" s="14">
        <v>463</v>
      </c>
    </row>
    <row r="1138" spans="1:8" hidden="1" x14ac:dyDescent="0.2">
      <c r="A1138" s="34">
        <v>4031</v>
      </c>
      <c r="B1138" s="14"/>
      <c r="C1138" s="14">
        <v>3</v>
      </c>
      <c r="D1138" s="14">
        <v>12</v>
      </c>
      <c r="E1138" s="14">
        <v>5</v>
      </c>
      <c r="F1138" s="14">
        <v>391.83</v>
      </c>
      <c r="G1138" s="14">
        <v>418.08</v>
      </c>
      <c r="H1138" s="14">
        <v>435.58</v>
      </c>
    </row>
    <row r="1139" spans="1:8" hidden="1" x14ac:dyDescent="0.2">
      <c r="A1139" s="34">
        <v>4021</v>
      </c>
      <c r="B1139" s="14"/>
      <c r="C1139" s="14">
        <v>3</v>
      </c>
      <c r="D1139" s="14">
        <v>7</v>
      </c>
      <c r="E1139" s="14">
        <v>5</v>
      </c>
      <c r="F1139" s="14">
        <v>361</v>
      </c>
      <c r="G1139" s="14">
        <v>420.71</v>
      </c>
      <c r="H1139" s="14">
        <v>429.29</v>
      </c>
    </row>
    <row r="1140" spans="1:8" hidden="1" x14ac:dyDescent="0.2">
      <c r="A1140" s="34">
        <v>4012</v>
      </c>
      <c r="B1140" s="14"/>
      <c r="C1140" s="14">
        <v>3</v>
      </c>
      <c r="D1140" s="14">
        <v>8</v>
      </c>
      <c r="E1140" s="14">
        <v>5</v>
      </c>
      <c r="F1140" s="14">
        <v>404.75</v>
      </c>
      <c r="G1140" s="14">
        <v>419.13</v>
      </c>
      <c r="H1140" s="14">
        <v>457.5</v>
      </c>
    </row>
    <row r="1141" spans="1:8" hidden="1" x14ac:dyDescent="0.2">
      <c r="A1141" s="34">
        <v>3241</v>
      </c>
      <c r="B1141" s="14"/>
      <c r="C1141" s="14">
        <v>3</v>
      </c>
      <c r="D1141" s="14">
        <v>4</v>
      </c>
      <c r="E1141" s="14">
        <v>5</v>
      </c>
      <c r="F1141" s="14">
        <v>400.25</v>
      </c>
      <c r="G1141" s="14">
        <v>415.75</v>
      </c>
      <c r="H1141" s="14">
        <v>413.25</v>
      </c>
    </row>
    <row r="1142" spans="1:8" hidden="1" x14ac:dyDescent="0.2">
      <c r="A1142" s="34">
        <v>3191</v>
      </c>
      <c r="B1142" s="14"/>
      <c r="C1142" s="14">
        <v>3</v>
      </c>
      <c r="D1142" s="14">
        <v>12</v>
      </c>
      <c r="E1142" s="14">
        <v>5</v>
      </c>
      <c r="F1142" s="14">
        <v>422.33</v>
      </c>
      <c r="G1142" s="14">
        <v>451.33</v>
      </c>
      <c r="H1142" s="14">
        <v>486.08</v>
      </c>
    </row>
    <row r="1143" spans="1:8" hidden="1" x14ac:dyDescent="0.2">
      <c r="A1143" s="34">
        <v>3181</v>
      </c>
      <c r="B1143" s="14"/>
      <c r="C1143" s="14">
        <v>3</v>
      </c>
      <c r="D1143" s="14">
        <v>3</v>
      </c>
      <c r="E1143" s="14">
        <v>5</v>
      </c>
      <c r="F1143" s="14">
        <v>446.67</v>
      </c>
      <c r="G1143" s="14">
        <v>439.67</v>
      </c>
      <c r="H1143" s="14">
        <v>474.33</v>
      </c>
    </row>
    <row r="1144" spans="1:8" hidden="1" x14ac:dyDescent="0.2">
      <c r="A1144" s="34">
        <v>3141</v>
      </c>
      <c r="B1144" s="14"/>
      <c r="C1144" s="14">
        <v>3</v>
      </c>
      <c r="D1144" s="14">
        <v>9</v>
      </c>
      <c r="E1144" s="14">
        <v>5</v>
      </c>
      <c r="F1144" s="14">
        <v>424.67</v>
      </c>
      <c r="G1144" s="14">
        <v>443.56</v>
      </c>
      <c r="H1144" s="14">
        <v>517.22</v>
      </c>
    </row>
    <row r="1145" spans="1:8" hidden="1" x14ac:dyDescent="0.2">
      <c r="A1145" s="34">
        <v>3111</v>
      </c>
      <c r="B1145" s="14"/>
      <c r="C1145" s="14">
        <v>3</v>
      </c>
      <c r="D1145" s="14">
        <v>14</v>
      </c>
      <c r="E1145" s="14">
        <v>5</v>
      </c>
      <c r="F1145" s="14">
        <v>439.36</v>
      </c>
      <c r="G1145" s="14">
        <v>438.64</v>
      </c>
      <c r="H1145" s="14">
        <v>448.79</v>
      </c>
    </row>
    <row r="1146" spans="1:8" hidden="1" x14ac:dyDescent="0.2">
      <c r="A1146" s="34">
        <v>3101</v>
      </c>
      <c r="B1146" s="14"/>
      <c r="C1146" s="14">
        <v>3</v>
      </c>
      <c r="D1146" s="14">
        <v>13</v>
      </c>
      <c r="E1146" s="14">
        <v>5</v>
      </c>
      <c r="F1146" s="14">
        <v>442.46</v>
      </c>
      <c r="G1146" s="14">
        <v>489.15</v>
      </c>
      <c r="H1146" s="14">
        <v>491.31</v>
      </c>
    </row>
    <row r="1147" spans="1:8" hidden="1" x14ac:dyDescent="0.2">
      <c r="A1147" s="34">
        <v>3100</v>
      </c>
      <c r="B1147" s="14"/>
      <c r="C1147" s="14">
        <v>3</v>
      </c>
      <c r="D1147" s="14">
        <v>8</v>
      </c>
      <c r="E1147" s="14">
        <v>5</v>
      </c>
      <c r="F1147" s="14">
        <v>384.5</v>
      </c>
      <c r="G1147" s="14">
        <v>416.38</v>
      </c>
      <c r="H1147" s="14">
        <v>413.5</v>
      </c>
    </row>
    <row r="1148" spans="1:8" hidden="1" x14ac:dyDescent="0.2">
      <c r="A1148" s="34">
        <v>3061</v>
      </c>
      <c r="B1148" s="14"/>
      <c r="C1148" s="14">
        <v>3</v>
      </c>
      <c r="D1148" s="14">
        <v>13</v>
      </c>
      <c r="E1148" s="14">
        <v>5</v>
      </c>
      <c r="F1148" s="14">
        <v>459.54</v>
      </c>
      <c r="G1148" s="14">
        <v>473</v>
      </c>
      <c r="H1148" s="14">
        <v>474.85</v>
      </c>
    </row>
    <row r="1149" spans="1:8" hidden="1" x14ac:dyDescent="0.2">
      <c r="A1149" s="34">
        <v>3051</v>
      </c>
      <c r="B1149" s="14"/>
      <c r="C1149" s="14">
        <v>3</v>
      </c>
      <c r="D1149" s="14">
        <v>2</v>
      </c>
      <c r="E1149" s="14">
        <v>5</v>
      </c>
      <c r="F1149" s="14">
        <v>374.5</v>
      </c>
      <c r="G1149" s="14">
        <v>438</v>
      </c>
      <c r="H1149" s="14">
        <v>432.5</v>
      </c>
    </row>
    <row r="1150" spans="1:8" hidden="1" x14ac:dyDescent="0.2">
      <c r="A1150" s="34">
        <v>3041</v>
      </c>
      <c r="B1150" s="14"/>
      <c r="C1150" s="14">
        <v>3</v>
      </c>
      <c r="D1150" s="14">
        <v>1</v>
      </c>
      <c r="E1150" s="14">
        <v>5</v>
      </c>
      <c r="F1150" s="14">
        <v>387</v>
      </c>
      <c r="G1150" s="14">
        <v>426</v>
      </c>
      <c r="H1150" s="14">
        <v>431</v>
      </c>
    </row>
    <row r="1151" spans="1:8" hidden="1" x14ac:dyDescent="0.2">
      <c r="A1151" s="39">
        <v>3034</v>
      </c>
      <c r="B1151" s="14"/>
      <c r="C1151" s="14">
        <v>3</v>
      </c>
      <c r="D1151" s="14"/>
      <c r="E1151" s="14">
        <v>5</v>
      </c>
      <c r="F1151" s="14"/>
      <c r="G1151" s="14"/>
      <c r="H1151" s="14"/>
    </row>
    <row r="1152" spans="1:8" hidden="1" x14ac:dyDescent="0.2">
      <c r="A1152" s="39">
        <v>3024</v>
      </c>
      <c r="B1152" s="14"/>
      <c r="C1152" s="14">
        <v>3</v>
      </c>
      <c r="D1152" s="14">
        <v>1</v>
      </c>
      <c r="E1152" s="14">
        <v>5</v>
      </c>
      <c r="F1152" s="14">
        <v>393</v>
      </c>
      <c r="G1152" s="14">
        <v>452</v>
      </c>
      <c r="H1152" s="14">
        <v>512</v>
      </c>
    </row>
    <row r="1153" spans="1:8" hidden="1" x14ac:dyDescent="0.2">
      <c r="A1153" s="39">
        <v>2991</v>
      </c>
      <c r="B1153" s="14"/>
      <c r="C1153" s="14">
        <v>3</v>
      </c>
      <c r="D1153" s="14">
        <v>23</v>
      </c>
      <c r="E1153" s="14">
        <v>5</v>
      </c>
      <c r="F1153" s="14">
        <v>421.39130434782601</v>
      </c>
      <c r="G1153" s="14">
        <v>468.60869565217394</v>
      </c>
      <c r="H1153" s="14">
        <v>457.26086956521732</v>
      </c>
    </row>
    <row r="1154" spans="1:8" hidden="1" x14ac:dyDescent="0.2">
      <c r="A1154" s="39">
        <v>2981</v>
      </c>
      <c r="B1154" s="14"/>
      <c r="C1154" s="14">
        <v>3</v>
      </c>
      <c r="D1154" s="14">
        <v>2</v>
      </c>
      <c r="E1154" s="14">
        <v>5</v>
      </c>
      <c r="F1154" s="14">
        <v>334</v>
      </c>
      <c r="G1154" s="14">
        <v>401</v>
      </c>
      <c r="H1154" s="14">
        <v>373</v>
      </c>
    </row>
    <row r="1155" spans="1:8" hidden="1" x14ac:dyDescent="0.2">
      <c r="A1155" s="39">
        <v>2941</v>
      </c>
      <c r="B1155" s="14"/>
      <c r="C1155" s="14">
        <v>3</v>
      </c>
      <c r="D1155" s="14">
        <v>2</v>
      </c>
      <c r="E1155" s="14">
        <v>5</v>
      </c>
      <c r="F1155" s="14">
        <v>343.5</v>
      </c>
      <c r="G1155" s="14">
        <v>406.5</v>
      </c>
      <c r="H1155" s="14">
        <v>394</v>
      </c>
    </row>
    <row r="1156" spans="1:8" hidden="1" x14ac:dyDescent="0.2">
      <c r="A1156" s="39">
        <v>2911</v>
      </c>
      <c r="B1156" s="14"/>
      <c r="C1156" s="14">
        <v>3</v>
      </c>
      <c r="D1156" s="14">
        <v>6</v>
      </c>
      <c r="E1156" s="14">
        <v>5</v>
      </c>
      <c r="F1156" s="14">
        <v>351.83333333333331</v>
      </c>
      <c r="G1156" s="14">
        <v>413</v>
      </c>
      <c r="H1156" s="14">
        <v>426.66666666666669</v>
      </c>
    </row>
    <row r="1157" spans="1:8" hidden="1" x14ac:dyDescent="0.2">
      <c r="A1157" s="39">
        <v>2901</v>
      </c>
      <c r="B1157" s="14"/>
      <c r="C1157" s="14">
        <v>3</v>
      </c>
      <c r="D1157" s="14">
        <v>5</v>
      </c>
      <c r="E1157" s="14">
        <v>5</v>
      </c>
      <c r="F1157" s="14">
        <v>403.2</v>
      </c>
      <c r="G1157" s="14">
        <v>419.2</v>
      </c>
      <c r="H1157" s="14">
        <v>482.2</v>
      </c>
    </row>
    <row r="1158" spans="1:8" hidden="1" x14ac:dyDescent="0.2">
      <c r="A1158" s="39">
        <v>2881</v>
      </c>
      <c r="B1158" s="14"/>
      <c r="C1158" s="14">
        <v>3</v>
      </c>
      <c r="D1158" s="14">
        <v>23</v>
      </c>
      <c r="E1158" s="14">
        <v>5</v>
      </c>
      <c r="F1158" s="14">
        <v>396.69565217391306</v>
      </c>
      <c r="G1158" s="14">
        <v>434.60869565217382</v>
      </c>
      <c r="H1158" s="14">
        <v>470.91304347826093</v>
      </c>
    </row>
    <row r="1159" spans="1:8" hidden="1" x14ac:dyDescent="0.2">
      <c r="A1159" s="39">
        <v>2821</v>
      </c>
      <c r="B1159" s="14"/>
      <c r="C1159" s="14">
        <v>3</v>
      </c>
      <c r="D1159" s="14">
        <v>3</v>
      </c>
      <c r="E1159" s="14">
        <v>5</v>
      </c>
      <c r="F1159" s="14">
        <v>335.33333333333331</v>
      </c>
      <c r="G1159" s="14">
        <v>428.66666666666669</v>
      </c>
      <c r="H1159" s="14">
        <v>367.33333333333331</v>
      </c>
    </row>
    <row r="1160" spans="1:8" hidden="1" x14ac:dyDescent="0.2">
      <c r="A1160" s="39">
        <v>2801</v>
      </c>
      <c r="B1160" s="14"/>
      <c r="C1160" s="14">
        <v>3</v>
      </c>
      <c r="D1160" s="14">
        <v>3</v>
      </c>
      <c r="E1160" s="14">
        <v>5</v>
      </c>
      <c r="F1160" s="14">
        <v>400</v>
      </c>
      <c r="G1160" s="14">
        <v>388.33333333333331</v>
      </c>
      <c r="H1160" s="14">
        <v>414</v>
      </c>
    </row>
    <row r="1161" spans="1:8" hidden="1" x14ac:dyDescent="0.2">
      <c r="A1161" s="39">
        <v>2781</v>
      </c>
      <c r="B1161" s="14"/>
      <c r="C1161" s="14">
        <v>3</v>
      </c>
      <c r="D1161" s="14">
        <v>9</v>
      </c>
      <c r="E1161" s="14">
        <v>5</v>
      </c>
      <c r="F1161" s="14">
        <v>393.66666666666669</v>
      </c>
      <c r="G1161" s="14">
        <v>437.88888888888891</v>
      </c>
      <c r="H1161" s="14">
        <v>451</v>
      </c>
    </row>
    <row r="1162" spans="1:8" hidden="1" x14ac:dyDescent="0.2">
      <c r="A1162" s="39">
        <v>2741</v>
      </c>
      <c r="B1162" s="14"/>
      <c r="C1162" s="14">
        <v>3</v>
      </c>
      <c r="D1162" s="14">
        <v>44</v>
      </c>
      <c r="E1162" s="14">
        <v>5</v>
      </c>
      <c r="F1162" s="14">
        <v>424.43181818181824</v>
      </c>
      <c r="G1162" s="14">
        <v>434.29545454545456</v>
      </c>
      <c r="H1162" s="14">
        <v>471.27272727272731</v>
      </c>
    </row>
    <row r="1163" spans="1:8" hidden="1" x14ac:dyDescent="0.2">
      <c r="A1163" s="39">
        <v>2701</v>
      </c>
      <c r="B1163" s="14"/>
      <c r="C1163" s="14">
        <v>3</v>
      </c>
      <c r="D1163" s="14">
        <v>20</v>
      </c>
      <c r="E1163" s="14">
        <v>5</v>
      </c>
      <c r="F1163" s="14">
        <v>437.05000000000007</v>
      </c>
      <c r="G1163" s="14">
        <v>455.5</v>
      </c>
      <c r="H1163" s="14">
        <v>465.90000000000003</v>
      </c>
    </row>
    <row r="1164" spans="1:8" hidden="1" x14ac:dyDescent="0.2">
      <c r="A1164" s="39">
        <v>2661</v>
      </c>
      <c r="B1164" s="14"/>
      <c r="C1164" s="14">
        <v>3</v>
      </c>
      <c r="D1164" s="14">
        <v>9</v>
      </c>
      <c r="E1164" s="14">
        <v>5</v>
      </c>
      <c r="F1164" s="14">
        <v>428.11111111111109</v>
      </c>
      <c r="G1164" s="14">
        <v>434.44444444444446</v>
      </c>
      <c r="H1164" s="14">
        <v>476.22222222222223</v>
      </c>
    </row>
    <row r="1165" spans="1:8" hidden="1" x14ac:dyDescent="0.2">
      <c r="A1165" s="39">
        <v>2651</v>
      </c>
      <c r="B1165" s="14"/>
      <c r="C1165" s="14">
        <v>3</v>
      </c>
      <c r="D1165" s="14">
        <v>17</v>
      </c>
      <c r="E1165" s="14">
        <v>5</v>
      </c>
      <c r="F1165" s="14">
        <v>426</v>
      </c>
      <c r="G1165" s="14">
        <v>453.76470588235298</v>
      </c>
      <c r="H1165" s="14">
        <v>468.70588235294116</v>
      </c>
    </row>
    <row r="1166" spans="1:8" hidden="1" x14ac:dyDescent="0.2">
      <c r="A1166" s="39">
        <v>2641</v>
      </c>
      <c r="B1166" s="14"/>
      <c r="C1166" s="14">
        <v>3</v>
      </c>
      <c r="D1166" s="14">
        <v>13</v>
      </c>
      <c r="E1166" s="14">
        <v>5</v>
      </c>
      <c r="F1166" s="14">
        <v>428</v>
      </c>
      <c r="G1166" s="14">
        <v>443</v>
      </c>
      <c r="H1166" s="14">
        <v>453.07692307692309</v>
      </c>
    </row>
    <row r="1167" spans="1:8" hidden="1" x14ac:dyDescent="0.2">
      <c r="A1167" s="39">
        <v>2581</v>
      </c>
      <c r="B1167" s="14"/>
      <c r="C1167" s="14">
        <v>3</v>
      </c>
      <c r="D1167" s="14">
        <v>15</v>
      </c>
      <c r="E1167" s="14">
        <v>5</v>
      </c>
      <c r="F1167" s="14">
        <v>401.33333333333331</v>
      </c>
      <c r="G1167" s="14">
        <v>416.66666666666669</v>
      </c>
      <c r="H1167" s="14">
        <v>449.93333333333328</v>
      </c>
    </row>
    <row r="1168" spans="1:8" hidden="1" x14ac:dyDescent="0.2">
      <c r="A1168" s="39">
        <v>2541</v>
      </c>
      <c r="B1168" s="14"/>
      <c r="C1168" s="14">
        <v>3</v>
      </c>
      <c r="D1168" s="14">
        <v>17</v>
      </c>
      <c r="E1168" s="14">
        <v>5</v>
      </c>
      <c r="F1168" s="14">
        <v>429.76470588235293</v>
      </c>
      <c r="G1168" s="14">
        <v>452.23529411764702</v>
      </c>
      <c r="H1168" s="14">
        <v>456.17647058823525</v>
      </c>
    </row>
    <row r="1169" spans="1:8" hidden="1" x14ac:dyDescent="0.2">
      <c r="A1169" s="39">
        <v>2531</v>
      </c>
      <c r="B1169" s="14"/>
      <c r="C1169" s="14">
        <v>3</v>
      </c>
      <c r="D1169" s="14">
        <v>1</v>
      </c>
      <c r="E1169" s="14">
        <v>5</v>
      </c>
      <c r="F1169" s="14">
        <v>404</v>
      </c>
      <c r="G1169" s="14">
        <v>400</v>
      </c>
      <c r="H1169" s="14">
        <v>390</v>
      </c>
    </row>
    <row r="1170" spans="1:8" hidden="1" x14ac:dyDescent="0.2">
      <c r="A1170" s="39">
        <v>2521</v>
      </c>
      <c r="B1170" s="14"/>
      <c r="C1170" s="14">
        <v>3</v>
      </c>
      <c r="D1170" s="14">
        <v>22</v>
      </c>
      <c r="E1170" s="14">
        <v>5</v>
      </c>
      <c r="F1170" s="14">
        <v>413.09090909090907</v>
      </c>
      <c r="G1170" s="14">
        <v>441.31818181818187</v>
      </c>
      <c r="H1170" s="14">
        <v>458.31818181818181</v>
      </c>
    </row>
    <row r="1171" spans="1:8" hidden="1" x14ac:dyDescent="0.2">
      <c r="A1171" s="39">
        <v>2511</v>
      </c>
      <c r="B1171" s="14"/>
      <c r="C1171" s="14">
        <v>3</v>
      </c>
      <c r="D1171" s="14">
        <v>11</v>
      </c>
      <c r="E1171" s="14">
        <v>5</v>
      </c>
      <c r="F1171" s="14">
        <v>435.36363636363637</v>
      </c>
      <c r="G1171" s="14">
        <v>439.54545454545456</v>
      </c>
      <c r="H1171" s="14">
        <v>497.72727272727275</v>
      </c>
    </row>
    <row r="1172" spans="1:8" hidden="1" x14ac:dyDescent="0.2">
      <c r="A1172" s="39">
        <v>2501</v>
      </c>
      <c r="B1172" s="14"/>
      <c r="C1172" s="14">
        <v>3</v>
      </c>
      <c r="D1172" s="14"/>
      <c r="E1172" s="14">
        <v>5</v>
      </c>
      <c r="F1172" s="14"/>
      <c r="G1172" s="14"/>
      <c r="H1172" s="14"/>
    </row>
    <row r="1173" spans="1:8" hidden="1" x14ac:dyDescent="0.2">
      <c r="A1173" s="39">
        <v>2441</v>
      </c>
      <c r="B1173" s="14"/>
      <c r="C1173" s="14">
        <v>3</v>
      </c>
      <c r="D1173" s="14">
        <v>25</v>
      </c>
      <c r="E1173" s="14">
        <v>5</v>
      </c>
      <c r="F1173" s="14">
        <v>444.88</v>
      </c>
      <c r="G1173" s="14">
        <v>445.20000000000005</v>
      </c>
      <c r="H1173" s="14">
        <v>454.52000000000004</v>
      </c>
    </row>
    <row r="1174" spans="1:8" hidden="1" x14ac:dyDescent="0.2">
      <c r="A1174" s="39">
        <v>2401</v>
      </c>
      <c r="B1174" s="14"/>
      <c r="C1174" s="14">
        <v>3</v>
      </c>
      <c r="D1174" s="14">
        <v>5</v>
      </c>
      <c r="E1174" s="14">
        <v>5</v>
      </c>
      <c r="F1174" s="14">
        <v>427.2</v>
      </c>
      <c r="G1174" s="14">
        <v>469.4</v>
      </c>
      <c r="H1174" s="14">
        <v>451.4</v>
      </c>
    </row>
    <row r="1175" spans="1:8" hidden="1" x14ac:dyDescent="0.2">
      <c r="A1175" s="39">
        <v>2371</v>
      </c>
      <c r="B1175" s="14"/>
      <c r="C1175" s="14">
        <v>3</v>
      </c>
      <c r="D1175" s="14">
        <v>17</v>
      </c>
      <c r="E1175" s="14">
        <v>5</v>
      </c>
      <c r="F1175" s="14">
        <v>410.88235294117646</v>
      </c>
      <c r="G1175" s="14">
        <v>459.88235294117646</v>
      </c>
      <c r="H1175" s="14">
        <v>483.88235294117635</v>
      </c>
    </row>
    <row r="1176" spans="1:8" hidden="1" x14ac:dyDescent="0.2">
      <c r="A1176" s="39">
        <v>2361</v>
      </c>
      <c r="B1176" s="14"/>
      <c r="C1176" s="14">
        <v>3</v>
      </c>
      <c r="D1176" s="14">
        <v>5</v>
      </c>
      <c r="E1176" s="14">
        <v>5</v>
      </c>
      <c r="F1176" s="14">
        <v>459.4</v>
      </c>
      <c r="G1176" s="14">
        <v>416.8</v>
      </c>
      <c r="H1176" s="14">
        <v>462.6</v>
      </c>
    </row>
    <row r="1177" spans="1:8" hidden="1" x14ac:dyDescent="0.2">
      <c r="A1177" s="39">
        <v>2351</v>
      </c>
      <c r="B1177" s="14"/>
      <c r="C1177" s="14">
        <v>3</v>
      </c>
      <c r="D1177" s="14">
        <v>1</v>
      </c>
      <c r="E1177" s="14">
        <v>5</v>
      </c>
      <c r="F1177" s="14">
        <v>467</v>
      </c>
      <c r="G1177" s="14">
        <v>383</v>
      </c>
      <c r="H1177" s="14">
        <v>524</v>
      </c>
    </row>
    <row r="1178" spans="1:8" hidden="1" x14ac:dyDescent="0.2">
      <c r="A1178" s="39">
        <v>2341</v>
      </c>
      <c r="B1178" s="14"/>
      <c r="C1178" s="14">
        <v>3</v>
      </c>
      <c r="D1178" s="14">
        <v>14</v>
      </c>
      <c r="E1178" s="14">
        <v>5</v>
      </c>
      <c r="F1178" s="14">
        <v>397.85714285714278</v>
      </c>
      <c r="G1178" s="14">
        <v>429.78571428571433</v>
      </c>
      <c r="H1178" s="14">
        <v>477.35714285714289</v>
      </c>
    </row>
    <row r="1179" spans="1:8" hidden="1" x14ac:dyDescent="0.2">
      <c r="A1179" s="39">
        <v>2331</v>
      </c>
      <c r="B1179" s="14"/>
      <c r="C1179" s="14">
        <v>3</v>
      </c>
      <c r="D1179" s="14">
        <v>31</v>
      </c>
      <c r="E1179" s="14">
        <v>5</v>
      </c>
      <c r="F1179" s="14">
        <v>397.41935483870981</v>
      </c>
      <c r="G1179" s="14">
        <v>418.83870967741933</v>
      </c>
      <c r="H1179" s="14">
        <v>453.96774193548384</v>
      </c>
    </row>
    <row r="1180" spans="1:8" hidden="1" x14ac:dyDescent="0.2">
      <c r="A1180" s="39">
        <v>2321</v>
      </c>
      <c r="B1180" s="14"/>
      <c r="C1180" s="14">
        <v>3</v>
      </c>
      <c r="D1180" s="14">
        <v>6</v>
      </c>
      <c r="E1180" s="14">
        <v>5</v>
      </c>
      <c r="F1180" s="14">
        <v>442.16666666666663</v>
      </c>
      <c r="G1180" s="14">
        <v>409.33333333333331</v>
      </c>
      <c r="H1180" s="14">
        <v>466.66666666666663</v>
      </c>
    </row>
    <row r="1181" spans="1:8" hidden="1" x14ac:dyDescent="0.2">
      <c r="A1181" s="39">
        <v>2281</v>
      </c>
      <c r="B1181" s="14"/>
      <c r="C1181" s="14">
        <v>3</v>
      </c>
      <c r="D1181" s="14">
        <v>9</v>
      </c>
      <c r="E1181" s="14">
        <v>5</v>
      </c>
      <c r="F1181" s="14">
        <v>401.11111111111109</v>
      </c>
      <c r="G1181" s="14">
        <v>418.44444444444446</v>
      </c>
      <c r="H1181" s="14">
        <v>435</v>
      </c>
    </row>
    <row r="1182" spans="1:8" hidden="1" x14ac:dyDescent="0.2">
      <c r="A1182" s="39">
        <v>2261</v>
      </c>
      <c r="B1182" s="14"/>
      <c r="C1182" s="14">
        <v>3</v>
      </c>
      <c r="D1182" s="14">
        <v>8</v>
      </c>
      <c r="E1182" s="14">
        <v>5</v>
      </c>
      <c r="F1182" s="14">
        <v>402.875</v>
      </c>
      <c r="G1182" s="14">
        <v>383.875</v>
      </c>
      <c r="H1182" s="14">
        <v>469.25</v>
      </c>
    </row>
    <row r="1183" spans="1:8" hidden="1" x14ac:dyDescent="0.2">
      <c r="A1183" s="39">
        <v>2241</v>
      </c>
      <c r="B1183" s="14"/>
      <c r="C1183" s="14">
        <v>3</v>
      </c>
      <c r="D1183" s="14">
        <v>1</v>
      </c>
      <c r="E1183" s="14">
        <v>5</v>
      </c>
      <c r="F1183" s="14">
        <v>354</v>
      </c>
      <c r="G1183" s="14">
        <v>440</v>
      </c>
      <c r="H1183" s="14">
        <v>442</v>
      </c>
    </row>
    <row r="1184" spans="1:8" hidden="1" x14ac:dyDescent="0.2">
      <c r="A1184" s="39">
        <v>2191</v>
      </c>
      <c r="B1184" s="14"/>
      <c r="C1184" s="14">
        <v>3</v>
      </c>
      <c r="D1184" s="14">
        <v>30</v>
      </c>
      <c r="E1184" s="14">
        <v>5</v>
      </c>
      <c r="F1184" s="14">
        <v>416.93333333333328</v>
      </c>
      <c r="G1184" s="14">
        <v>418.4666666666667</v>
      </c>
      <c r="H1184" s="14">
        <v>454.26666666666671</v>
      </c>
    </row>
    <row r="1185" spans="1:8" hidden="1" x14ac:dyDescent="0.2">
      <c r="A1185" s="39">
        <v>2181</v>
      </c>
      <c r="B1185" s="14"/>
      <c r="C1185" s="14">
        <v>3</v>
      </c>
      <c r="D1185" s="14">
        <v>17</v>
      </c>
      <c r="E1185" s="14">
        <v>5</v>
      </c>
      <c r="F1185" s="14">
        <v>443.94117647058823</v>
      </c>
      <c r="G1185" s="14">
        <v>452.35294117647055</v>
      </c>
      <c r="H1185" s="14">
        <v>463.8235294117647</v>
      </c>
    </row>
    <row r="1186" spans="1:8" hidden="1" x14ac:dyDescent="0.2">
      <c r="A1186" s="39">
        <v>2161</v>
      </c>
      <c r="B1186" s="14"/>
      <c r="C1186" s="14">
        <v>3</v>
      </c>
      <c r="D1186" s="14">
        <v>2</v>
      </c>
      <c r="E1186" s="14">
        <v>5</v>
      </c>
      <c r="F1186" s="14">
        <v>367</v>
      </c>
      <c r="G1186" s="14">
        <v>486.5</v>
      </c>
      <c r="H1186" s="14">
        <v>450</v>
      </c>
    </row>
    <row r="1187" spans="1:8" hidden="1" x14ac:dyDescent="0.2">
      <c r="A1187" s="39">
        <v>2151</v>
      </c>
      <c r="B1187" s="14"/>
      <c r="C1187" s="14">
        <v>3</v>
      </c>
      <c r="D1187" s="14">
        <v>26</v>
      </c>
      <c r="E1187" s="14">
        <v>5</v>
      </c>
      <c r="F1187" s="14">
        <v>403.73076923076917</v>
      </c>
      <c r="G1187" s="14">
        <v>425.23076923076928</v>
      </c>
      <c r="H1187" s="14">
        <v>447.84615384615381</v>
      </c>
    </row>
    <row r="1188" spans="1:8" hidden="1" x14ac:dyDescent="0.2">
      <c r="A1188" s="39">
        <v>2111</v>
      </c>
      <c r="B1188" s="14"/>
      <c r="C1188" s="14">
        <v>3</v>
      </c>
      <c r="D1188" s="14">
        <v>12</v>
      </c>
      <c r="E1188" s="14">
        <v>5</v>
      </c>
      <c r="F1188" s="14">
        <v>411.25</v>
      </c>
      <c r="G1188" s="14">
        <v>414.75000000000006</v>
      </c>
      <c r="H1188" s="14">
        <v>422</v>
      </c>
    </row>
    <row r="1189" spans="1:8" hidden="1" x14ac:dyDescent="0.2">
      <c r="A1189" s="39">
        <v>2081</v>
      </c>
      <c r="B1189" s="14"/>
      <c r="C1189" s="14">
        <v>3</v>
      </c>
      <c r="D1189" s="14">
        <v>1</v>
      </c>
      <c r="E1189" s="14">
        <v>5</v>
      </c>
      <c r="F1189" s="14">
        <v>352</v>
      </c>
      <c r="G1189" s="14">
        <v>339</v>
      </c>
      <c r="H1189" s="14">
        <v>470</v>
      </c>
    </row>
    <row r="1190" spans="1:8" hidden="1" x14ac:dyDescent="0.2">
      <c r="A1190" s="39">
        <v>2060</v>
      </c>
      <c r="B1190" s="14"/>
      <c r="C1190" s="14">
        <v>3</v>
      </c>
      <c r="D1190" s="14">
        <v>1</v>
      </c>
      <c r="E1190" s="14">
        <v>5</v>
      </c>
      <c r="F1190" s="14">
        <v>366</v>
      </c>
      <c r="G1190" s="14">
        <v>445</v>
      </c>
      <c r="H1190" s="14">
        <v>412</v>
      </c>
    </row>
    <row r="1191" spans="1:8" hidden="1" x14ac:dyDescent="0.2">
      <c r="A1191" s="39">
        <v>2041</v>
      </c>
      <c r="B1191" s="14"/>
      <c r="C1191" s="14">
        <v>3</v>
      </c>
      <c r="D1191" s="14">
        <v>1</v>
      </c>
      <c r="E1191" s="14">
        <v>5</v>
      </c>
      <c r="F1191" s="14">
        <v>322</v>
      </c>
      <c r="G1191" s="14">
        <v>383</v>
      </c>
      <c r="H1191" s="14">
        <v>387</v>
      </c>
    </row>
    <row r="1192" spans="1:8" hidden="1" x14ac:dyDescent="0.2">
      <c r="A1192" s="39">
        <v>2021</v>
      </c>
      <c r="B1192" s="14"/>
      <c r="C1192" s="14">
        <v>3</v>
      </c>
      <c r="D1192" s="14">
        <v>9</v>
      </c>
      <c r="E1192" s="14">
        <v>5</v>
      </c>
      <c r="F1192" s="14">
        <v>418.66666666666669</v>
      </c>
      <c r="G1192" s="14">
        <v>425.22222222222223</v>
      </c>
      <c r="H1192" s="14">
        <v>484.55555555555554</v>
      </c>
    </row>
    <row r="1193" spans="1:8" hidden="1" x14ac:dyDescent="0.2">
      <c r="A1193" s="39">
        <v>2013</v>
      </c>
      <c r="B1193" s="14"/>
      <c r="C1193" s="14">
        <v>3</v>
      </c>
      <c r="D1193" s="14">
        <v>5</v>
      </c>
      <c r="E1193" s="14">
        <v>5</v>
      </c>
      <c r="F1193" s="14">
        <v>419</v>
      </c>
      <c r="G1193" s="14">
        <v>406.8</v>
      </c>
      <c r="H1193" s="14">
        <v>443.6</v>
      </c>
    </row>
    <row r="1194" spans="1:8" hidden="1" x14ac:dyDescent="0.2">
      <c r="A1194" s="39">
        <v>2007</v>
      </c>
      <c r="B1194" s="14"/>
      <c r="C1194" s="14">
        <v>3</v>
      </c>
      <c r="D1194" s="14">
        <v>20</v>
      </c>
      <c r="E1194" s="14">
        <v>5</v>
      </c>
      <c r="F1194" s="14">
        <v>445.15</v>
      </c>
      <c r="G1194" s="14">
        <v>466.4</v>
      </c>
      <c r="H1194" s="14">
        <v>471.25</v>
      </c>
    </row>
    <row r="1195" spans="1:8" hidden="1" x14ac:dyDescent="0.2">
      <c r="A1195" s="39">
        <v>2006</v>
      </c>
      <c r="B1195" s="14"/>
      <c r="C1195" s="14">
        <v>3</v>
      </c>
      <c r="D1195" s="14">
        <v>2</v>
      </c>
      <c r="E1195" s="14">
        <v>5</v>
      </c>
      <c r="F1195" s="14">
        <v>424</v>
      </c>
      <c r="G1195" s="14">
        <v>419</v>
      </c>
      <c r="H1195" s="14">
        <v>448.5</v>
      </c>
    </row>
    <row r="1196" spans="1:8" hidden="1" x14ac:dyDescent="0.2">
      <c r="A1196" s="39">
        <v>2003</v>
      </c>
      <c r="B1196" s="14"/>
      <c r="C1196" s="14">
        <v>3</v>
      </c>
      <c r="D1196" s="14">
        <v>8</v>
      </c>
      <c r="E1196" s="14">
        <v>5</v>
      </c>
      <c r="F1196" s="14">
        <v>383.375</v>
      </c>
      <c r="G1196" s="14">
        <v>389</v>
      </c>
      <c r="H1196" s="14">
        <v>437.75</v>
      </c>
    </row>
    <row r="1197" spans="1:8" hidden="1" x14ac:dyDescent="0.2">
      <c r="A1197" s="39">
        <v>2001</v>
      </c>
      <c r="B1197" s="14"/>
      <c r="C1197" s="14">
        <v>3</v>
      </c>
      <c r="D1197" s="14">
        <v>2</v>
      </c>
      <c r="E1197" s="14">
        <v>5</v>
      </c>
      <c r="F1197" s="14">
        <v>411</v>
      </c>
      <c r="G1197" s="14">
        <v>400.5</v>
      </c>
      <c r="H1197" s="14">
        <v>504.5</v>
      </c>
    </row>
    <row r="1198" spans="1:8" hidden="1" x14ac:dyDescent="0.2">
      <c r="A1198" s="39">
        <v>1921</v>
      </c>
      <c r="B1198" s="14"/>
      <c r="C1198" s="14">
        <v>3</v>
      </c>
      <c r="D1198" s="14">
        <v>8</v>
      </c>
      <c r="E1198" s="14">
        <v>5</v>
      </c>
      <c r="F1198" s="14">
        <v>393.25000000000006</v>
      </c>
      <c r="G1198" s="14">
        <v>435.75000000000006</v>
      </c>
      <c r="H1198" s="14">
        <v>464.5</v>
      </c>
    </row>
    <row r="1199" spans="1:8" hidden="1" x14ac:dyDescent="0.2">
      <c r="A1199" s="39">
        <v>1881</v>
      </c>
      <c r="B1199" s="14"/>
      <c r="C1199" s="14">
        <v>3</v>
      </c>
      <c r="D1199" s="14">
        <v>12</v>
      </c>
      <c r="E1199" s="14">
        <v>5</v>
      </c>
      <c r="F1199" s="14">
        <v>396.33333333333337</v>
      </c>
      <c r="G1199" s="14">
        <v>428.5</v>
      </c>
      <c r="H1199" s="14">
        <v>449.50000000000006</v>
      </c>
    </row>
    <row r="1200" spans="1:8" hidden="1" x14ac:dyDescent="0.2">
      <c r="A1200" s="39">
        <v>1841</v>
      </c>
      <c r="B1200" s="14"/>
      <c r="C1200" s="14">
        <v>3</v>
      </c>
      <c r="D1200" s="14">
        <v>6</v>
      </c>
      <c r="E1200" s="14">
        <v>5</v>
      </c>
      <c r="F1200" s="14">
        <v>431.16666666666663</v>
      </c>
      <c r="G1200" s="14">
        <v>429.5</v>
      </c>
      <c r="H1200" s="14">
        <v>439</v>
      </c>
    </row>
    <row r="1201" spans="1:8" hidden="1" x14ac:dyDescent="0.2">
      <c r="A1201" s="39">
        <v>1811</v>
      </c>
      <c r="B1201" s="14"/>
      <c r="C1201" s="14">
        <v>3</v>
      </c>
      <c r="D1201" s="14">
        <v>10</v>
      </c>
      <c r="E1201" s="14">
        <v>5</v>
      </c>
      <c r="F1201" s="14">
        <v>415.90000000000003</v>
      </c>
      <c r="G1201" s="14">
        <v>424.9</v>
      </c>
      <c r="H1201" s="14">
        <v>457.7</v>
      </c>
    </row>
    <row r="1202" spans="1:8" hidden="1" x14ac:dyDescent="0.2">
      <c r="A1202" s="39">
        <v>1801</v>
      </c>
      <c r="B1202" s="14"/>
      <c r="C1202" s="14">
        <v>3</v>
      </c>
      <c r="D1202" s="14">
        <v>4</v>
      </c>
      <c r="E1202" s="14">
        <v>5</v>
      </c>
      <c r="F1202" s="14">
        <v>383.25</v>
      </c>
      <c r="G1202" s="14">
        <v>422.75</v>
      </c>
      <c r="H1202" s="14">
        <v>390.75</v>
      </c>
    </row>
    <row r="1203" spans="1:8" hidden="1" x14ac:dyDescent="0.2">
      <c r="A1203" s="39">
        <v>1761</v>
      </c>
      <c r="B1203" s="34"/>
      <c r="C1203" s="34">
        <v>3</v>
      </c>
      <c r="D1203" s="34">
        <v>24</v>
      </c>
      <c r="E1203" s="14">
        <v>5</v>
      </c>
      <c r="F1203" s="34">
        <v>414.54166666666669</v>
      </c>
      <c r="G1203" s="34">
        <v>440.95833333333331</v>
      </c>
      <c r="H1203" s="34">
        <v>481.79166666666674</v>
      </c>
    </row>
    <row r="1204" spans="1:8" hidden="1" x14ac:dyDescent="0.2">
      <c r="A1204" s="39">
        <v>1721</v>
      </c>
      <c r="B1204" s="34"/>
      <c r="C1204" s="34">
        <v>3</v>
      </c>
      <c r="D1204" s="34">
        <v>14</v>
      </c>
      <c r="E1204" s="14">
        <v>5</v>
      </c>
      <c r="F1204" s="34">
        <v>395.42857142857139</v>
      </c>
      <c r="G1204" s="34">
        <v>427.28571428571433</v>
      </c>
      <c r="H1204" s="34">
        <v>438.92857142857144</v>
      </c>
    </row>
    <row r="1205" spans="1:8" hidden="1" x14ac:dyDescent="0.2">
      <c r="A1205" s="39">
        <v>1691</v>
      </c>
      <c r="B1205" s="34"/>
      <c r="C1205" s="34">
        <v>3</v>
      </c>
      <c r="D1205" s="34">
        <v>28</v>
      </c>
      <c r="E1205" s="14">
        <v>5</v>
      </c>
      <c r="F1205" s="34">
        <v>417.50000000000006</v>
      </c>
      <c r="G1205" s="34">
        <v>431.14285714285717</v>
      </c>
      <c r="H1205" s="34">
        <v>468.10714285714289</v>
      </c>
    </row>
    <row r="1206" spans="1:8" hidden="1" x14ac:dyDescent="0.2">
      <c r="A1206" s="39">
        <v>1681</v>
      </c>
      <c r="B1206" s="34"/>
      <c r="C1206" s="34">
        <v>3</v>
      </c>
      <c r="D1206" s="34"/>
      <c r="E1206" s="14">
        <v>5</v>
      </c>
      <c r="F1206" s="34"/>
      <c r="G1206" s="34"/>
      <c r="H1206" s="34"/>
    </row>
    <row r="1207" spans="1:8" hidden="1" x14ac:dyDescent="0.2">
      <c r="A1207" s="39">
        <v>1641</v>
      </c>
      <c r="B1207" s="34"/>
      <c r="C1207" s="34">
        <v>3</v>
      </c>
      <c r="D1207" s="34">
        <v>5</v>
      </c>
      <c r="E1207" s="14">
        <v>5</v>
      </c>
      <c r="F1207" s="34">
        <v>399</v>
      </c>
      <c r="G1207" s="34">
        <v>426.2</v>
      </c>
      <c r="H1207" s="34">
        <v>465.6</v>
      </c>
    </row>
    <row r="1208" spans="1:8" hidden="1" x14ac:dyDescent="0.2">
      <c r="A1208" s="39">
        <v>1601</v>
      </c>
      <c r="B1208" s="34"/>
      <c r="C1208" s="34">
        <v>3</v>
      </c>
      <c r="D1208" s="34">
        <v>1</v>
      </c>
      <c r="E1208" s="34">
        <v>5</v>
      </c>
      <c r="F1208" s="34">
        <v>376</v>
      </c>
      <c r="G1208" s="34">
        <v>379</v>
      </c>
      <c r="H1208" s="34">
        <v>353</v>
      </c>
    </row>
    <row r="1209" spans="1:8" hidden="1" x14ac:dyDescent="0.2">
      <c r="A1209" s="39">
        <v>1561</v>
      </c>
      <c r="B1209" s="34"/>
      <c r="C1209" s="34">
        <v>3</v>
      </c>
      <c r="D1209" s="34"/>
      <c r="E1209" s="34">
        <v>5</v>
      </c>
      <c r="F1209" s="34"/>
      <c r="G1209" s="34"/>
      <c r="H1209" s="34"/>
    </row>
    <row r="1210" spans="1:8" hidden="1" x14ac:dyDescent="0.2">
      <c r="A1210" s="39">
        <v>1521</v>
      </c>
      <c r="B1210" s="34"/>
      <c r="C1210" s="34">
        <v>3</v>
      </c>
      <c r="D1210" s="34">
        <v>2</v>
      </c>
      <c r="E1210" s="34">
        <v>5</v>
      </c>
      <c r="F1210" s="34">
        <v>402.5</v>
      </c>
      <c r="G1210" s="34">
        <v>474.5</v>
      </c>
      <c r="H1210" s="34">
        <v>487</v>
      </c>
    </row>
    <row r="1211" spans="1:8" hidden="1" x14ac:dyDescent="0.2">
      <c r="A1211" s="39">
        <v>1481</v>
      </c>
      <c r="B1211" s="34"/>
      <c r="C1211" s="34">
        <v>3</v>
      </c>
      <c r="D1211" s="34">
        <v>12</v>
      </c>
      <c r="E1211" s="34">
        <v>5</v>
      </c>
      <c r="F1211" s="34">
        <v>396.75</v>
      </c>
      <c r="G1211" s="34">
        <v>412.91666666666669</v>
      </c>
      <c r="H1211" s="34">
        <v>444.33333333333331</v>
      </c>
    </row>
    <row r="1212" spans="1:8" hidden="1" x14ac:dyDescent="0.2">
      <c r="A1212" s="39">
        <v>1441</v>
      </c>
      <c r="B1212" s="14"/>
      <c r="C1212" s="14">
        <v>3</v>
      </c>
      <c r="D1212" s="34">
        <v>1</v>
      </c>
      <c r="E1212" s="34">
        <v>5</v>
      </c>
      <c r="F1212" s="34">
        <v>336</v>
      </c>
      <c r="G1212" s="34">
        <v>376</v>
      </c>
      <c r="H1212" s="34">
        <v>464</v>
      </c>
    </row>
    <row r="1213" spans="1:8" hidden="1" x14ac:dyDescent="0.2">
      <c r="A1213" s="39">
        <v>1401</v>
      </c>
      <c r="B1213" s="34"/>
      <c r="C1213" s="34">
        <v>3</v>
      </c>
      <c r="D1213" s="34"/>
      <c r="E1213" s="14">
        <v>5</v>
      </c>
      <c r="F1213" s="34"/>
      <c r="G1213" s="34"/>
      <c r="H1213" s="34"/>
    </row>
    <row r="1214" spans="1:8" hidden="1" x14ac:dyDescent="0.2">
      <c r="A1214" s="39">
        <v>1371</v>
      </c>
      <c r="B1214" s="34"/>
      <c r="C1214" s="34">
        <v>3</v>
      </c>
      <c r="D1214" s="34">
        <v>19</v>
      </c>
      <c r="E1214" s="14">
        <v>5</v>
      </c>
      <c r="F1214" s="34">
        <v>449.36842105263162</v>
      </c>
      <c r="G1214" s="34">
        <v>438.15789473684208</v>
      </c>
      <c r="H1214" s="34">
        <v>427.89473684210526</v>
      </c>
    </row>
    <row r="1215" spans="1:8" hidden="1" x14ac:dyDescent="0.2">
      <c r="A1215" s="39">
        <v>1361</v>
      </c>
      <c r="B1215" s="34"/>
      <c r="C1215" s="34">
        <v>3</v>
      </c>
      <c r="D1215" s="34"/>
      <c r="E1215" s="14">
        <v>5</v>
      </c>
      <c r="F1215" s="34"/>
      <c r="G1215" s="34"/>
      <c r="H1215" s="34"/>
    </row>
    <row r="1216" spans="1:8" hidden="1" x14ac:dyDescent="0.2">
      <c r="A1216" s="39">
        <v>1331</v>
      </c>
      <c r="B1216" s="34"/>
      <c r="C1216" s="34">
        <v>3</v>
      </c>
      <c r="D1216" s="34">
        <v>27</v>
      </c>
      <c r="E1216" s="14">
        <v>5</v>
      </c>
      <c r="F1216" s="34">
        <v>414.77777777777777</v>
      </c>
      <c r="G1216" s="34">
        <v>428.11111111111103</v>
      </c>
      <c r="H1216" s="34">
        <v>451.59259259259261</v>
      </c>
    </row>
    <row r="1217" spans="1:8" hidden="1" x14ac:dyDescent="0.2">
      <c r="A1217" s="39">
        <v>1281</v>
      </c>
      <c r="B1217" s="34"/>
      <c r="C1217" s="34">
        <v>3</v>
      </c>
      <c r="D1217" s="34">
        <v>7</v>
      </c>
      <c r="E1217" s="14">
        <v>5</v>
      </c>
      <c r="F1217" s="34">
        <v>400.28571428571428</v>
      </c>
      <c r="G1217" s="34">
        <v>410.85714285714283</v>
      </c>
      <c r="H1217" s="34">
        <v>400.42857142857139</v>
      </c>
    </row>
    <row r="1218" spans="1:8" hidden="1" x14ac:dyDescent="0.2">
      <c r="A1218" s="39">
        <v>1241</v>
      </c>
      <c r="B1218" s="14"/>
      <c r="C1218" s="14">
        <v>3</v>
      </c>
      <c r="D1218" s="14">
        <v>13</v>
      </c>
      <c r="E1218" s="14">
        <v>5</v>
      </c>
      <c r="F1218" s="14">
        <v>397.76923076923077</v>
      </c>
      <c r="G1218" s="14">
        <v>431.92307692307691</v>
      </c>
      <c r="H1218" s="14">
        <v>444</v>
      </c>
    </row>
    <row r="1219" spans="1:8" hidden="1" x14ac:dyDescent="0.2">
      <c r="A1219" s="39">
        <v>1161</v>
      </c>
      <c r="B1219" s="14"/>
      <c r="C1219" s="14">
        <v>3</v>
      </c>
      <c r="D1219" s="14">
        <v>4</v>
      </c>
      <c r="E1219" s="14">
        <v>5</v>
      </c>
      <c r="F1219" s="14">
        <v>406</v>
      </c>
      <c r="G1219" s="14">
        <v>378.25</v>
      </c>
      <c r="H1219" s="14">
        <v>494</v>
      </c>
    </row>
    <row r="1220" spans="1:8" hidden="1" x14ac:dyDescent="0.2">
      <c r="A1220" s="39">
        <v>1121</v>
      </c>
      <c r="B1220" s="14"/>
      <c r="C1220" s="14">
        <v>3</v>
      </c>
      <c r="D1220" s="14">
        <v>21</v>
      </c>
      <c r="E1220" s="14">
        <v>5</v>
      </c>
      <c r="F1220" s="14">
        <v>405.04761904761909</v>
      </c>
      <c r="G1220" s="14">
        <v>416.52380952380946</v>
      </c>
      <c r="H1220" s="14">
        <v>429.61904761904759</v>
      </c>
    </row>
    <row r="1221" spans="1:8" hidden="1" x14ac:dyDescent="0.2">
      <c r="A1221" s="39">
        <v>1081</v>
      </c>
      <c r="B1221" s="14"/>
      <c r="C1221" s="14">
        <v>3</v>
      </c>
      <c r="D1221" s="14">
        <v>7</v>
      </c>
      <c r="E1221" s="14">
        <v>5</v>
      </c>
      <c r="F1221" s="14">
        <v>391.85714285714283</v>
      </c>
      <c r="G1221" s="14">
        <v>429.71428571428572</v>
      </c>
      <c r="H1221" s="14">
        <v>451.71428571428572</v>
      </c>
    </row>
    <row r="1222" spans="1:8" hidden="1" x14ac:dyDescent="0.2">
      <c r="A1222" s="39">
        <v>1041</v>
      </c>
      <c r="B1222" s="14"/>
      <c r="C1222" s="14">
        <v>3</v>
      </c>
      <c r="D1222" s="14">
        <v>46</v>
      </c>
      <c r="E1222" s="14">
        <v>5</v>
      </c>
      <c r="F1222" s="14">
        <v>425.39130434782601</v>
      </c>
      <c r="G1222" s="14">
        <v>449.41304347826093</v>
      </c>
      <c r="H1222" s="14">
        <v>442.39130434782612</v>
      </c>
    </row>
    <row r="1223" spans="1:8" hidden="1" x14ac:dyDescent="0.2">
      <c r="A1223" s="39">
        <v>1020</v>
      </c>
      <c r="B1223" s="14"/>
      <c r="C1223" s="14">
        <v>3</v>
      </c>
      <c r="D1223" s="14">
        <v>6</v>
      </c>
      <c r="E1223" s="14">
        <v>5</v>
      </c>
      <c r="F1223" s="14">
        <v>423.33333333333331</v>
      </c>
      <c r="G1223" s="14">
        <v>416.33333333333331</v>
      </c>
      <c r="H1223" s="14">
        <v>398.5</v>
      </c>
    </row>
    <row r="1224" spans="1:8" hidden="1" x14ac:dyDescent="0.2">
      <c r="A1224" s="39">
        <v>1017</v>
      </c>
      <c r="B1224" s="14"/>
      <c r="C1224" s="14">
        <v>3</v>
      </c>
      <c r="D1224" s="14">
        <v>3</v>
      </c>
      <c r="E1224" s="14">
        <v>5</v>
      </c>
      <c r="F1224" s="14">
        <v>348.66666666666669</v>
      </c>
      <c r="G1224" s="14">
        <v>431</v>
      </c>
      <c r="H1224" s="14">
        <v>478.66666666666669</v>
      </c>
    </row>
    <row r="1225" spans="1:8" hidden="1" x14ac:dyDescent="0.2">
      <c r="A1225" s="39">
        <v>1010</v>
      </c>
      <c r="B1225" s="14"/>
      <c r="C1225" s="14">
        <v>3</v>
      </c>
      <c r="D1225" s="14">
        <v>8</v>
      </c>
      <c r="E1225" s="14">
        <v>5</v>
      </c>
      <c r="F1225" s="14">
        <v>409.625</v>
      </c>
      <c r="G1225" s="14">
        <v>411.75</v>
      </c>
      <c r="H1225" s="14">
        <v>455.25</v>
      </c>
    </row>
    <row r="1226" spans="1:8" hidden="1" x14ac:dyDescent="0.2">
      <c r="A1226" s="39">
        <v>1001</v>
      </c>
      <c r="B1226" s="14"/>
      <c r="C1226" s="14">
        <v>3</v>
      </c>
      <c r="D1226" s="14">
        <v>38</v>
      </c>
      <c r="E1226" s="14">
        <v>5</v>
      </c>
      <c r="F1226" s="14">
        <v>421.28947368421046</v>
      </c>
      <c r="G1226" s="14">
        <v>429.89473684210526</v>
      </c>
      <c r="H1226" s="14">
        <v>425.92105263157902</v>
      </c>
    </row>
    <row r="1227" spans="1:8" hidden="1" x14ac:dyDescent="0.2">
      <c r="A1227" s="39">
        <v>961</v>
      </c>
      <c r="B1227" s="14"/>
      <c r="C1227" s="14">
        <v>3</v>
      </c>
      <c r="D1227" s="14">
        <v>22</v>
      </c>
      <c r="E1227" s="14">
        <v>5</v>
      </c>
      <c r="F1227" s="14">
        <v>441.22727272727263</v>
      </c>
      <c r="G1227" s="14">
        <v>439.95454545454544</v>
      </c>
      <c r="H1227" s="14">
        <v>450.00000000000006</v>
      </c>
    </row>
    <row r="1228" spans="1:8" hidden="1" x14ac:dyDescent="0.2">
      <c r="A1228" s="39">
        <v>950</v>
      </c>
      <c r="B1228" s="14"/>
      <c r="C1228" s="14">
        <v>3</v>
      </c>
      <c r="D1228" s="14">
        <v>18</v>
      </c>
      <c r="E1228" s="14">
        <v>5</v>
      </c>
      <c r="F1228" s="14">
        <v>457.55555555555554</v>
      </c>
      <c r="G1228" s="14">
        <v>430.5</v>
      </c>
      <c r="H1228" s="14">
        <v>431.88888888888891</v>
      </c>
    </row>
    <row r="1229" spans="1:8" hidden="1" x14ac:dyDescent="0.2">
      <c r="A1229" s="39">
        <v>881</v>
      </c>
      <c r="B1229" s="14"/>
      <c r="C1229" s="14">
        <v>3</v>
      </c>
      <c r="D1229" s="14">
        <v>3</v>
      </c>
      <c r="E1229" s="14">
        <v>5</v>
      </c>
      <c r="F1229" s="14">
        <v>355.33333333333331</v>
      </c>
      <c r="G1229" s="14">
        <v>409</v>
      </c>
      <c r="H1229" s="14">
        <v>412</v>
      </c>
    </row>
    <row r="1230" spans="1:8" hidden="1" x14ac:dyDescent="0.2">
      <c r="A1230" s="39">
        <v>861</v>
      </c>
      <c r="B1230" s="14"/>
      <c r="C1230" s="14">
        <v>3</v>
      </c>
      <c r="D1230" s="14">
        <v>2</v>
      </c>
      <c r="E1230" s="14">
        <v>5</v>
      </c>
      <c r="F1230" s="14">
        <v>385.5</v>
      </c>
      <c r="G1230" s="14">
        <v>467.5</v>
      </c>
      <c r="H1230" s="14">
        <v>455.5</v>
      </c>
    </row>
    <row r="1231" spans="1:8" hidden="1" x14ac:dyDescent="0.2">
      <c r="A1231" s="39">
        <v>841</v>
      </c>
      <c r="B1231" s="14"/>
      <c r="C1231" s="14">
        <v>3</v>
      </c>
      <c r="D1231" s="14">
        <v>3</v>
      </c>
      <c r="E1231" s="14">
        <v>5</v>
      </c>
      <c r="F1231" s="14">
        <v>433.66666666666669</v>
      </c>
      <c r="G1231" s="14">
        <v>433.33333333333331</v>
      </c>
      <c r="H1231" s="14">
        <v>427</v>
      </c>
    </row>
    <row r="1232" spans="1:8" hidden="1" x14ac:dyDescent="0.2">
      <c r="A1232" s="39">
        <v>831</v>
      </c>
      <c r="B1232" s="14"/>
      <c r="C1232" s="14">
        <v>3</v>
      </c>
      <c r="D1232" s="14">
        <v>12</v>
      </c>
      <c r="E1232" s="14">
        <v>5</v>
      </c>
      <c r="F1232" s="14">
        <v>429.5</v>
      </c>
      <c r="G1232" s="14">
        <v>420.75</v>
      </c>
      <c r="H1232" s="14">
        <v>439.66666666666663</v>
      </c>
    </row>
    <row r="1233" spans="1:8" hidden="1" x14ac:dyDescent="0.2">
      <c r="A1233" s="39">
        <v>771</v>
      </c>
      <c r="B1233" s="14"/>
      <c r="C1233" s="14">
        <v>3</v>
      </c>
      <c r="D1233" s="14">
        <v>1</v>
      </c>
      <c r="E1233" s="14">
        <v>5</v>
      </c>
      <c r="F1233" s="14">
        <v>358</v>
      </c>
      <c r="G1233" s="14">
        <v>374</v>
      </c>
      <c r="H1233" s="14">
        <v>379</v>
      </c>
    </row>
    <row r="1234" spans="1:8" hidden="1" x14ac:dyDescent="0.2">
      <c r="A1234" s="39">
        <v>761</v>
      </c>
      <c r="B1234" s="14"/>
      <c r="C1234" s="14">
        <v>3</v>
      </c>
      <c r="D1234" s="14">
        <v>3</v>
      </c>
      <c r="E1234" s="14">
        <v>5</v>
      </c>
      <c r="F1234" s="14">
        <v>447</v>
      </c>
      <c r="G1234" s="14">
        <v>430.66666666666669</v>
      </c>
      <c r="H1234" s="14">
        <v>419.33333333333331</v>
      </c>
    </row>
    <row r="1235" spans="1:8" hidden="1" x14ac:dyDescent="0.2">
      <c r="A1235" s="39">
        <v>721</v>
      </c>
      <c r="B1235" s="14"/>
      <c r="C1235" s="14">
        <v>3</v>
      </c>
      <c r="D1235" s="14">
        <v>5</v>
      </c>
      <c r="E1235" s="14">
        <v>5</v>
      </c>
      <c r="F1235" s="14">
        <v>394.6</v>
      </c>
      <c r="G1235" s="14">
        <v>401.8</v>
      </c>
      <c r="H1235" s="14">
        <v>414.4</v>
      </c>
    </row>
    <row r="1236" spans="1:8" hidden="1" x14ac:dyDescent="0.2">
      <c r="A1236" s="39">
        <v>681</v>
      </c>
      <c r="B1236" s="14"/>
      <c r="C1236" s="14">
        <v>3</v>
      </c>
      <c r="D1236" s="14">
        <v>1</v>
      </c>
      <c r="E1236" s="14">
        <v>5</v>
      </c>
      <c r="F1236" s="14">
        <v>404</v>
      </c>
      <c r="G1236" s="14">
        <v>409</v>
      </c>
      <c r="H1236" s="14">
        <v>379</v>
      </c>
    </row>
    <row r="1237" spans="1:8" hidden="1" x14ac:dyDescent="0.2">
      <c r="A1237" s="39">
        <v>671</v>
      </c>
      <c r="B1237" s="14"/>
      <c r="C1237" s="14">
        <v>3</v>
      </c>
      <c r="D1237" s="14">
        <v>36</v>
      </c>
      <c r="E1237" s="14">
        <v>5</v>
      </c>
      <c r="F1237" s="14">
        <v>427.47222222222229</v>
      </c>
      <c r="G1237" s="14">
        <v>454.44444444444446</v>
      </c>
      <c r="H1237" s="14">
        <v>477.94444444444451</v>
      </c>
    </row>
    <row r="1238" spans="1:8" hidden="1" x14ac:dyDescent="0.2">
      <c r="A1238" s="39">
        <v>661</v>
      </c>
      <c r="B1238" s="14"/>
      <c r="C1238" s="14">
        <v>3</v>
      </c>
      <c r="D1238" s="14"/>
      <c r="E1238" s="14">
        <v>5</v>
      </c>
      <c r="F1238" s="14"/>
      <c r="G1238" s="14"/>
      <c r="H1238" s="14"/>
    </row>
    <row r="1239" spans="1:8" hidden="1" x14ac:dyDescent="0.2">
      <c r="A1239" s="39">
        <v>651</v>
      </c>
      <c r="B1239" s="14"/>
      <c r="C1239" s="14">
        <v>3</v>
      </c>
      <c r="D1239" s="14">
        <v>1</v>
      </c>
      <c r="E1239" s="14">
        <v>5</v>
      </c>
      <c r="F1239" s="14">
        <v>350</v>
      </c>
      <c r="G1239" s="14">
        <v>386</v>
      </c>
      <c r="H1239" s="14">
        <v>385</v>
      </c>
    </row>
    <row r="1240" spans="1:8" hidden="1" x14ac:dyDescent="0.2">
      <c r="A1240" s="39">
        <v>641</v>
      </c>
      <c r="B1240" s="14"/>
      <c r="C1240" s="14">
        <v>3</v>
      </c>
      <c r="D1240" s="14">
        <v>4</v>
      </c>
      <c r="E1240" s="14">
        <v>5</v>
      </c>
      <c r="F1240" s="14">
        <v>425</v>
      </c>
      <c r="G1240" s="14">
        <v>476</v>
      </c>
      <c r="H1240" s="14">
        <v>445</v>
      </c>
    </row>
    <row r="1241" spans="1:8" hidden="1" x14ac:dyDescent="0.2">
      <c r="A1241" s="39">
        <v>600</v>
      </c>
      <c r="B1241" s="14"/>
      <c r="C1241" s="14">
        <v>3</v>
      </c>
      <c r="D1241" s="14">
        <v>33</v>
      </c>
      <c r="E1241" s="14">
        <v>5</v>
      </c>
      <c r="F1241" s="14">
        <v>434.969696969697</v>
      </c>
      <c r="G1241" s="14">
        <v>446.63636363636374</v>
      </c>
      <c r="H1241" s="14">
        <v>473.54545454545456</v>
      </c>
    </row>
    <row r="1242" spans="1:8" hidden="1" x14ac:dyDescent="0.2">
      <c r="A1242" s="39">
        <v>561</v>
      </c>
      <c r="B1242" s="14"/>
      <c r="C1242" s="14">
        <v>3</v>
      </c>
      <c r="D1242" s="14">
        <v>7</v>
      </c>
      <c r="E1242" s="14">
        <v>5</v>
      </c>
      <c r="F1242" s="14">
        <v>417.57142857142861</v>
      </c>
      <c r="G1242" s="14">
        <v>454.42857142857144</v>
      </c>
      <c r="H1242" s="14">
        <v>479.71428571428572</v>
      </c>
    </row>
    <row r="1243" spans="1:8" hidden="1" x14ac:dyDescent="0.2">
      <c r="A1243" s="39">
        <v>521</v>
      </c>
      <c r="B1243" s="14"/>
      <c r="C1243" s="14">
        <v>3</v>
      </c>
      <c r="D1243" s="14">
        <v>2</v>
      </c>
      <c r="E1243" s="14">
        <v>5</v>
      </c>
      <c r="F1243" s="14">
        <v>363</v>
      </c>
      <c r="G1243" s="14">
        <v>443</v>
      </c>
      <c r="H1243" s="14">
        <v>406.5</v>
      </c>
    </row>
    <row r="1244" spans="1:8" hidden="1" x14ac:dyDescent="0.2">
      <c r="A1244" s="39">
        <v>520</v>
      </c>
      <c r="B1244" s="14"/>
      <c r="C1244" s="14">
        <v>3</v>
      </c>
      <c r="D1244" s="14">
        <v>12</v>
      </c>
      <c r="E1244" s="14">
        <v>5</v>
      </c>
      <c r="F1244" s="14">
        <v>436.25</v>
      </c>
      <c r="G1244" s="14">
        <v>434.16666666666663</v>
      </c>
      <c r="H1244" s="14">
        <v>470.08333333333331</v>
      </c>
    </row>
    <row r="1245" spans="1:8" hidden="1" x14ac:dyDescent="0.2">
      <c r="A1245" s="39">
        <v>510</v>
      </c>
      <c r="B1245" s="14"/>
      <c r="C1245" s="14">
        <v>3</v>
      </c>
      <c r="D1245" s="14">
        <v>14</v>
      </c>
      <c r="E1245" s="14">
        <v>5</v>
      </c>
      <c r="F1245" s="14">
        <v>406.64285714285711</v>
      </c>
      <c r="G1245" s="14">
        <v>453.21428571428572</v>
      </c>
      <c r="H1245" s="14">
        <v>431.71428571428572</v>
      </c>
    </row>
    <row r="1246" spans="1:8" hidden="1" x14ac:dyDescent="0.2">
      <c r="A1246" s="39">
        <v>481</v>
      </c>
      <c r="B1246" s="14"/>
      <c r="C1246" s="14">
        <v>3</v>
      </c>
      <c r="D1246" s="14">
        <v>7</v>
      </c>
      <c r="E1246" s="14">
        <v>5</v>
      </c>
      <c r="F1246" s="14">
        <v>401.57142857142856</v>
      </c>
      <c r="G1246" s="14">
        <v>434.57142857142856</v>
      </c>
      <c r="H1246" s="14">
        <v>454.14285714285711</v>
      </c>
    </row>
    <row r="1247" spans="1:8" hidden="1" x14ac:dyDescent="0.2">
      <c r="A1247" s="39">
        <v>451</v>
      </c>
      <c r="B1247" s="14"/>
      <c r="C1247" s="14">
        <v>3</v>
      </c>
      <c r="D1247" s="14">
        <v>16</v>
      </c>
      <c r="E1247" s="14">
        <v>5</v>
      </c>
      <c r="F1247" s="14">
        <v>424.625</v>
      </c>
      <c r="G1247" s="14">
        <v>451.25</v>
      </c>
      <c r="H1247" s="14">
        <v>459.43750000000006</v>
      </c>
    </row>
    <row r="1248" spans="1:8" hidden="1" x14ac:dyDescent="0.2">
      <c r="A1248" s="39">
        <v>441</v>
      </c>
      <c r="B1248" s="14"/>
      <c r="C1248" s="14">
        <v>3</v>
      </c>
      <c r="D1248" s="14">
        <v>7</v>
      </c>
      <c r="E1248" s="14">
        <v>5</v>
      </c>
      <c r="F1248" s="14">
        <v>463.85714285714283</v>
      </c>
      <c r="G1248" s="14">
        <v>442.14285714285711</v>
      </c>
      <c r="H1248" s="14">
        <v>479.71428571428572</v>
      </c>
    </row>
    <row r="1249" spans="1:8" hidden="1" x14ac:dyDescent="0.2">
      <c r="A1249" s="39">
        <v>410</v>
      </c>
      <c r="B1249" s="14"/>
      <c r="C1249" s="14">
        <v>3</v>
      </c>
      <c r="D1249" s="14">
        <v>9</v>
      </c>
      <c r="E1249" s="14">
        <v>5</v>
      </c>
      <c r="F1249" s="14">
        <v>408.66666666666669</v>
      </c>
      <c r="G1249" s="14">
        <v>446.44444444444446</v>
      </c>
      <c r="H1249" s="14">
        <v>444</v>
      </c>
    </row>
    <row r="1250" spans="1:8" hidden="1" x14ac:dyDescent="0.2">
      <c r="A1250" s="39">
        <v>401</v>
      </c>
      <c r="B1250" s="14"/>
      <c r="C1250" s="14">
        <v>3</v>
      </c>
      <c r="D1250" s="14">
        <v>2</v>
      </c>
      <c r="E1250" s="14">
        <v>5</v>
      </c>
      <c r="F1250" s="14">
        <v>418</v>
      </c>
      <c r="G1250" s="14">
        <v>398</v>
      </c>
      <c r="H1250" s="14">
        <v>470.5</v>
      </c>
    </row>
    <row r="1251" spans="1:8" hidden="1" x14ac:dyDescent="0.2">
      <c r="A1251" s="39">
        <v>400</v>
      </c>
      <c r="B1251" s="14"/>
      <c r="C1251" s="14">
        <v>3</v>
      </c>
      <c r="D1251" s="14">
        <v>34</v>
      </c>
      <c r="E1251" s="14">
        <v>5</v>
      </c>
      <c r="F1251" s="14">
        <v>403.76470588235293</v>
      </c>
      <c r="G1251" s="14">
        <v>408.44117647058818</v>
      </c>
      <c r="H1251" s="14">
        <v>450.38235294117641</v>
      </c>
    </row>
    <row r="1252" spans="1:8" hidden="1" x14ac:dyDescent="0.2">
      <c r="A1252" s="39">
        <v>342</v>
      </c>
      <c r="B1252" s="14"/>
      <c r="C1252" s="14">
        <v>3</v>
      </c>
      <c r="D1252" s="14">
        <v>20</v>
      </c>
      <c r="E1252" s="14">
        <v>5</v>
      </c>
      <c r="F1252" s="14">
        <v>421.75</v>
      </c>
      <c r="G1252" s="14">
        <v>420.6</v>
      </c>
      <c r="H1252" s="14">
        <v>434.15</v>
      </c>
    </row>
    <row r="1253" spans="1:8" hidden="1" x14ac:dyDescent="0.2">
      <c r="A1253" s="39">
        <v>341</v>
      </c>
      <c r="B1253" s="14"/>
      <c r="C1253" s="14">
        <v>3</v>
      </c>
      <c r="D1253" s="14">
        <v>5</v>
      </c>
      <c r="E1253" s="14">
        <v>5</v>
      </c>
      <c r="F1253" s="14">
        <v>399.8</v>
      </c>
      <c r="G1253" s="14">
        <v>394.2</v>
      </c>
      <c r="H1253" s="14">
        <v>432.4</v>
      </c>
    </row>
    <row r="1254" spans="1:8" hidden="1" x14ac:dyDescent="0.2">
      <c r="A1254" s="39">
        <v>339</v>
      </c>
      <c r="B1254" s="14"/>
      <c r="C1254" s="14">
        <v>3</v>
      </c>
      <c r="D1254" s="14">
        <v>4</v>
      </c>
      <c r="E1254" s="14">
        <v>5</v>
      </c>
      <c r="F1254" s="14">
        <v>419</v>
      </c>
      <c r="G1254" s="14">
        <v>511.75</v>
      </c>
      <c r="H1254" s="14">
        <v>441.5</v>
      </c>
    </row>
    <row r="1255" spans="1:8" hidden="1" x14ac:dyDescent="0.2">
      <c r="A1255" s="39">
        <v>321</v>
      </c>
      <c r="B1255" s="14"/>
      <c r="C1255" s="14">
        <v>3</v>
      </c>
      <c r="D1255" s="14">
        <v>4</v>
      </c>
      <c r="E1255" s="14">
        <v>5</v>
      </c>
      <c r="F1255" s="14">
        <v>376.75</v>
      </c>
      <c r="G1255" s="14">
        <v>420.5</v>
      </c>
      <c r="H1255" s="14">
        <v>384</v>
      </c>
    </row>
    <row r="1256" spans="1:8" hidden="1" x14ac:dyDescent="0.2">
      <c r="A1256" s="39">
        <v>312</v>
      </c>
      <c r="B1256" s="14"/>
      <c r="C1256" s="14">
        <v>3</v>
      </c>
      <c r="D1256" s="14">
        <v>11</v>
      </c>
      <c r="E1256" s="14">
        <v>5</v>
      </c>
      <c r="F1256" s="14">
        <v>401.54545454545456</v>
      </c>
      <c r="G1256" s="14">
        <v>422.54545454545456</v>
      </c>
      <c r="H1256" s="14">
        <v>449.54545454545456</v>
      </c>
    </row>
    <row r="1257" spans="1:8" hidden="1" x14ac:dyDescent="0.2">
      <c r="A1257" s="39">
        <v>311</v>
      </c>
      <c r="B1257" s="14"/>
      <c r="C1257" s="14">
        <v>3</v>
      </c>
      <c r="D1257" s="14">
        <v>4</v>
      </c>
      <c r="E1257" s="14">
        <v>5</v>
      </c>
      <c r="F1257" s="14">
        <v>417.5</v>
      </c>
      <c r="G1257" s="14">
        <v>450</v>
      </c>
      <c r="H1257" s="14">
        <v>500</v>
      </c>
    </row>
    <row r="1258" spans="1:8" hidden="1" x14ac:dyDescent="0.2">
      <c r="A1258" s="39">
        <v>271</v>
      </c>
      <c r="B1258" s="14"/>
      <c r="C1258" s="14">
        <v>3</v>
      </c>
      <c r="D1258" s="14">
        <v>6</v>
      </c>
      <c r="E1258" s="14">
        <v>5</v>
      </c>
      <c r="F1258" s="14">
        <v>419.66666666666669</v>
      </c>
      <c r="G1258" s="14">
        <v>384</v>
      </c>
      <c r="H1258" s="14">
        <v>462.66666666666669</v>
      </c>
    </row>
    <row r="1259" spans="1:8" hidden="1" x14ac:dyDescent="0.2">
      <c r="A1259" s="39">
        <v>261</v>
      </c>
      <c r="B1259" s="14"/>
      <c r="C1259" s="14">
        <v>3</v>
      </c>
      <c r="D1259" s="14">
        <v>1</v>
      </c>
      <c r="E1259" s="14">
        <v>5</v>
      </c>
      <c r="F1259" s="14">
        <v>374</v>
      </c>
      <c r="G1259" s="14">
        <v>435</v>
      </c>
      <c r="H1259" s="14">
        <v>379</v>
      </c>
    </row>
    <row r="1260" spans="1:8" hidden="1" x14ac:dyDescent="0.2">
      <c r="A1260" s="39">
        <v>251</v>
      </c>
      <c r="B1260" s="14"/>
      <c r="C1260" s="14">
        <v>3</v>
      </c>
      <c r="D1260" s="14">
        <v>26</v>
      </c>
      <c r="E1260" s="14">
        <v>5</v>
      </c>
      <c r="F1260" s="14">
        <v>432.30769230769238</v>
      </c>
      <c r="G1260" s="14">
        <v>442.73076923076928</v>
      </c>
      <c r="H1260" s="14">
        <v>444.03846153846155</v>
      </c>
    </row>
    <row r="1261" spans="1:8" hidden="1" x14ac:dyDescent="0.2">
      <c r="A1261" s="39">
        <v>241</v>
      </c>
      <c r="B1261" s="14"/>
      <c r="C1261" s="14">
        <v>3</v>
      </c>
      <c r="D1261" s="14">
        <v>26</v>
      </c>
      <c r="E1261" s="14">
        <v>5</v>
      </c>
      <c r="F1261" s="14">
        <v>452.34615384615381</v>
      </c>
      <c r="G1261" s="14">
        <v>449.80769230769238</v>
      </c>
      <c r="H1261" s="14">
        <v>460.9615384615384</v>
      </c>
    </row>
    <row r="1262" spans="1:8" hidden="1" x14ac:dyDescent="0.2">
      <c r="A1262" s="39">
        <v>231</v>
      </c>
      <c r="B1262" s="14"/>
      <c r="C1262" s="14">
        <v>3</v>
      </c>
      <c r="D1262" s="14">
        <v>38</v>
      </c>
      <c r="E1262" s="14">
        <v>5</v>
      </c>
      <c r="F1262" s="14">
        <v>436.42105263157896</v>
      </c>
      <c r="G1262" s="14">
        <v>430.99999999999989</v>
      </c>
      <c r="H1262" s="14">
        <v>466.86842105263156</v>
      </c>
    </row>
    <row r="1263" spans="1:8" hidden="1" x14ac:dyDescent="0.2">
      <c r="A1263" s="39">
        <v>215</v>
      </c>
      <c r="B1263" s="14"/>
      <c r="C1263" s="14">
        <v>3</v>
      </c>
      <c r="D1263" s="14">
        <v>2</v>
      </c>
      <c r="E1263" s="14">
        <v>5</v>
      </c>
      <c r="F1263" s="14">
        <v>401</v>
      </c>
      <c r="G1263" s="14">
        <v>462.5</v>
      </c>
      <c r="H1263" s="14">
        <v>459</v>
      </c>
    </row>
    <row r="1264" spans="1:8" hidden="1" x14ac:dyDescent="0.2">
      <c r="A1264" s="39">
        <v>211</v>
      </c>
      <c r="B1264" s="14"/>
      <c r="C1264" s="14">
        <v>3</v>
      </c>
      <c r="D1264" s="14">
        <v>31</v>
      </c>
      <c r="E1264" s="14">
        <v>5</v>
      </c>
      <c r="F1264" s="14">
        <v>411.74193548387092</v>
      </c>
      <c r="G1264" s="14">
        <v>410.61290322580641</v>
      </c>
      <c r="H1264" s="14">
        <v>435.45161290322585</v>
      </c>
    </row>
    <row r="1265" spans="1:8" hidden="1" x14ac:dyDescent="0.2">
      <c r="A1265" s="39">
        <v>161</v>
      </c>
      <c r="B1265" s="34"/>
      <c r="C1265" s="34">
        <v>3</v>
      </c>
      <c r="D1265" s="34">
        <v>8</v>
      </c>
      <c r="E1265" s="34">
        <v>5</v>
      </c>
      <c r="F1265" s="34">
        <v>430.5</v>
      </c>
      <c r="G1265" s="34">
        <v>467.625</v>
      </c>
      <c r="H1265" s="34">
        <v>460.375</v>
      </c>
    </row>
    <row r="1266" spans="1:8" hidden="1" x14ac:dyDescent="0.2">
      <c r="A1266" s="39">
        <v>125</v>
      </c>
      <c r="B1266" s="34"/>
      <c r="C1266" s="34">
        <v>3</v>
      </c>
      <c r="D1266" s="34">
        <v>31</v>
      </c>
      <c r="E1266" s="34">
        <v>5</v>
      </c>
      <c r="F1266" s="34">
        <v>419.61290322580646</v>
      </c>
      <c r="G1266" s="34">
        <v>432.64516129032256</v>
      </c>
      <c r="H1266" s="34">
        <v>468.54838709677421</v>
      </c>
    </row>
    <row r="1267" spans="1:8" hidden="1" x14ac:dyDescent="0.2">
      <c r="A1267" s="39">
        <v>122</v>
      </c>
      <c r="B1267" s="34"/>
      <c r="C1267" s="34">
        <v>3</v>
      </c>
      <c r="D1267" s="34">
        <v>37</v>
      </c>
      <c r="E1267" s="34">
        <v>5</v>
      </c>
      <c r="F1267" s="34">
        <v>425.64864864864865</v>
      </c>
      <c r="G1267" s="34">
        <v>441.43243243243251</v>
      </c>
      <c r="H1267" s="34">
        <v>469.75675675675677</v>
      </c>
    </row>
    <row r="1268" spans="1:8" hidden="1" x14ac:dyDescent="0.2">
      <c r="A1268" s="39">
        <v>113</v>
      </c>
      <c r="B1268" s="34"/>
      <c r="C1268" s="34">
        <v>3</v>
      </c>
      <c r="D1268" s="34"/>
      <c r="E1268" s="34">
        <v>5</v>
      </c>
      <c r="F1268" s="34"/>
      <c r="G1268" s="34"/>
      <c r="H1268" s="34"/>
    </row>
    <row r="1269" spans="1:8" hidden="1" x14ac:dyDescent="0.2">
      <c r="A1269" s="39">
        <v>111</v>
      </c>
      <c r="B1269" s="34"/>
      <c r="C1269" s="34">
        <v>3</v>
      </c>
      <c r="D1269" s="34">
        <v>2</v>
      </c>
      <c r="E1269" s="34">
        <v>5</v>
      </c>
      <c r="F1269" s="34">
        <v>398.5</v>
      </c>
      <c r="G1269" s="34">
        <v>409</v>
      </c>
      <c r="H1269" s="34">
        <v>437</v>
      </c>
    </row>
    <row r="1270" spans="1:8" hidden="1" x14ac:dyDescent="0.2">
      <c r="A1270" s="39">
        <v>101</v>
      </c>
      <c r="B1270" s="34"/>
      <c r="C1270" s="34">
        <v>3</v>
      </c>
      <c r="D1270" s="34"/>
      <c r="E1270" s="34">
        <v>5</v>
      </c>
      <c r="F1270" s="34"/>
      <c r="G1270" s="34"/>
      <c r="H1270" s="34"/>
    </row>
    <row r="1271" spans="1:8" hidden="1" x14ac:dyDescent="0.2">
      <c r="A1271" s="39">
        <v>100</v>
      </c>
      <c r="B1271" s="34"/>
      <c r="C1271" s="34">
        <v>3</v>
      </c>
      <c r="D1271" s="34">
        <v>20</v>
      </c>
      <c r="E1271" s="34">
        <v>5</v>
      </c>
      <c r="F1271" s="34">
        <v>420.84999999999997</v>
      </c>
      <c r="G1271" s="34">
        <v>433.1</v>
      </c>
      <c r="H1271" s="34">
        <v>465.4</v>
      </c>
    </row>
    <row r="1272" spans="1:8" hidden="1" x14ac:dyDescent="0.2">
      <c r="A1272" s="39">
        <v>92</v>
      </c>
      <c r="B1272" s="34"/>
      <c r="C1272" s="34">
        <v>3</v>
      </c>
      <c r="D1272" s="34">
        <v>32</v>
      </c>
      <c r="E1272" s="34">
        <v>5</v>
      </c>
      <c r="F1272" s="34">
        <v>427.875</v>
      </c>
      <c r="G1272" s="34">
        <v>430.15625</v>
      </c>
      <c r="H1272" s="34">
        <v>468.06250000000006</v>
      </c>
    </row>
    <row r="1273" spans="1:8" hidden="1" x14ac:dyDescent="0.2">
      <c r="A1273" s="39">
        <v>91</v>
      </c>
      <c r="B1273" s="34"/>
      <c r="C1273" s="34">
        <v>3</v>
      </c>
      <c r="D1273" s="34">
        <v>35</v>
      </c>
      <c r="E1273" s="34">
        <v>5</v>
      </c>
      <c r="F1273" s="34">
        <v>414.85714285714289</v>
      </c>
      <c r="G1273" s="34">
        <v>438.48571428571427</v>
      </c>
      <c r="H1273" s="34">
        <v>448.39999999999992</v>
      </c>
    </row>
    <row r="1274" spans="1:8" hidden="1" x14ac:dyDescent="0.2">
      <c r="A1274" s="39">
        <v>81</v>
      </c>
      <c r="B1274" s="34"/>
      <c r="C1274" s="34">
        <v>3</v>
      </c>
      <c r="D1274" s="34"/>
      <c r="E1274" s="34">
        <v>5</v>
      </c>
      <c r="F1274" s="34"/>
      <c r="G1274" s="34"/>
      <c r="H1274" s="34"/>
    </row>
    <row r="1275" spans="1:8" hidden="1" x14ac:dyDescent="0.2">
      <c r="A1275" s="39">
        <v>73</v>
      </c>
      <c r="B1275" s="34"/>
      <c r="C1275" s="34">
        <v>3</v>
      </c>
      <c r="D1275" s="34"/>
      <c r="E1275" s="34">
        <v>5</v>
      </c>
      <c r="F1275" s="34"/>
      <c r="G1275" s="34"/>
      <c r="H1275" s="34"/>
    </row>
    <row r="1276" spans="1:8" hidden="1" x14ac:dyDescent="0.2">
      <c r="A1276" s="22">
        <v>72</v>
      </c>
      <c r="B1276" s="2"/>
      <c r="C1276" s="2">
        <v>3</v>
      </c>
      <c r="D1276" s="37">
        <v>7</v>
      </c>
      <c r="E1276" s="34">
        <v>5</v>
      </c>
      <c r="F1276" s="38">
        <v>376</v>
      </c>
      <c r="G1276" s="38">
        <v>464.42857142857144</v>
      </c>
      <c r="H1276" s="38">
        <v>413.71428571428572</v>
      </c>
    </row>
    <row r="1277" spans="1:8" x14ac:dyDescent="0.2">
      <c r="A1277" s="39">
        <v>71</v>
      </c>
      <c r="B1277" s="34"/>
      <c r="C1277" s="34">
        <v>3</v>
      </c>
      <c r="D1277" s="44">
        <v>22</v>
      </c>
      <c r="E1277" s="34">
        <v>5</v>
      </c>
      <c r="F1277" s="45">
        <v>426.04545454545456</v>
      </c>
      <c r="G1277" s="45">
        <v>431.09090909090912</v>
      </c>
      <c r="H1277" s="45">
        <v>469.81818181818181</v>
      </c>
    </row>
    <row r="1278" spans="1:8" hidden="1" x14ac:dyDescent="0.2">
      <c r="A1278" s="22">
        <v>41</v>
      </c>
      <c r="B1278" s="2"/>
      <c r="C1278" s="2">
        <v>3</v>
      </c>
      <c r="D1278" s="35">
        <v>24</v>
      </c>
      <c r="E1278" s="34">
        <v>5</v>
      </c>
      <c r="F1278" s="36">
        <v>440.04166666666669</v>
      </c>
      <c r="G1278" s="36">
        <v>430.37499999999994</v>
      </c>
      <c r="H1278" s="36">
        <v>455.95833333333337</v>
      </c>
    </row>
    <row r="1279" spans="1:8" hidden="1" x14ac:dyDescent="0.2">
      <c r="A1279" s="34">
        <v>5021</v>
      </c>
      <c r="B1279" s="14"/>
      <c r="C1279" s="14">
        <v>3</v>
      </c>
      <c r="D1279" s="14">
        <v>16</v>
      </c>
      <c r="E1279" s="14">
        <v>5</v>
      </c>
      <c r="F1279" s="14">
        <v>409.56</v>
      </c>
      <c r="G1279" s="14">
        <v>433.63</v>
      </c>
      <c r="H1279" s="14">
        <v>464.75</v>
      </c>
    </row>
    <row r="1280" spans="1:8" hidden="1" x14ac:dyDescent="0.2">
      <c r="A1280" s="53" t="s">
        <v>310</v>
      </c>
      <c r="B1280" s="53"/>
      <c r="C1280" s="53">
        <v>3</v>
      </c>
      <c r="D1280" s="53">
        <v>14</v>
      </c>
      <c r="E1280" s="53">
        <v>5</v>
      </c>
      <c r="F1280" s="53">
        <v>397.5</v>
      </c>
      <c r="G1280" s="53">
        <v>426.85714285714283</v>
      </c>
      <c r="H1280" s="53">
        <v>472.14285714285717</v>
      </c>
    </row>
    <row r="1281" spans="1:8" hidden="1" x14ac:dyDescent="0.2">
      <c r="A1281" s="53">
        <v>3281</v>
      </c>
      <c r="B1281" s="53"/>
      <c r="C1281" s="53">
        <v>3</v>
      </c>
      <c r="D1281" s="53">
        <v>35</v>
      </c>
      <c r="E1281" s="53">
        <v>5</v>
      </c>
      <c r="F1281" s="53">
        <v>406.34285714285721</v>
      </c>
      <c r="G1281" s="53">
        <v>424.7714285714286</v>
      </c>
      <c r="H1281" s="53">
        <v>449.94285714285718</v>
      </c>
    </row>
    <row r="1282" spans="1:8" hidden="1" x14ac:dyDescent="0.2">
      <c r="A1282" s="53">
        <v>3301</v>
      </c>
      <c r="B1282" s="53"/>
      <c r="C1282" s="53">
        <v>3</v>
      </c>
      <c r="D1282" s="53">
        <v>1</v>
      </c>
      <c r="E1282" s="53">
        <v>5</v>
      </c>
      <c r="F1282" s="53">
        <v>421</v>
      </c>
      <c r="G1282" s="53">
        <v>382</v>
      </c>
      <c r="H1282" s="53">
        <v>401</v>
      </c>
    </row>
    <row r="1283" spans="1:8" hidden="1" x14ac:dyDescent="0.2">
      <c r="A1283" s="53">
        <v>3341</v>
      </c>
      <c r="B1283" s="53"/>
      <c r="C1283" s="53">
        <v>3</v>
      </c>
      <c r="D1283" s="53">
        <v>15</v>
      </c>
      <c r="E1283" s="53">
        <v>5</v>
      </c>
      <c r="F1283" s="53">
        <v>428.13333333333338</v>
      </c>
      <c r="G1283" s="53">
        <v>445.86666666666662</v>
      </c>
      <c r="H1283" s="53">
        <v>444.93333333333334</v>
      </c>
    </row>
    <row r="1284" spans="1:8" hidden="1" x14ac:dyDescent="0.2">
      <c r="A1284" s="53">
        <v>3381</v>
      </c>
      <c r="B1284" s="53"/>
      <c r="C1284" s="53">
        <v>3</v>
      </c>
      <c r="D1284" s="53">
        <v>8</v>
      </c>
      <c r="E1284" s="53">
        <v>5</v>
      </c>
      <c r="F1284" s="53">
        <v>423.49999999999994</v>
      </c>
      <c r="G1284" s="53">
        <v>421.125</v>
      </c>
      <c r="H1284" s="53">
        <v>463.5</v>
      </c>
    </row>
    <row r="1285" spans="1:8" hidden="1" x14ac:dyDescent="0.2">
      <c r="A1285" s="53">
        <v>3421</v>
      </c>
      <c r="B1285" s="53"/>
      <c r="C1285" s="53">
        <v>3</v>
      </c>
      <c r="D1285" s="53">
        <v>5</v>
      </c>
      <c r="E1285" s="53">
        <v>5</v>
      </c>
      <c r="F1285" s="53">
        <v>368.6</v>
      </c>
      <c r="G1285" s="53">
        <v>428.4</v>
      </c>
      <c r="H1285" s="53">
        <v>418.4</v>
      </c>
    </row>
    <row r="1286" spans="1:8" hidden="1" x14ac:dyDescent="0.2">
      <c r="A1286" s="53">
        <v>3431</v>
      </c>
      <c r="B1286" s="53"/>
      <c r="C1286" s="53">
        <v>3</v>
      </c>
      <c r="D1286" s="53">
        <v>10</v>
      </c>
      <c r="E1286" s="53">
        <v>5</v>
      </c>
      <c r="F1286" s="53">
        <v>379.1</v>
      </c>
      <c r="G1286" s="53">
        <v>421.4</v>
      </c>
      <c r="H1286" s="53">
        <v>402.9</v>
      </c>
    </row>
    <row r="1287" spans="1:8" hidden="1" x14ac:dyDescent="0.2">
      <c r="A1287" s="53">
        <v>3501</v>
      </c>
      <c r="B1287" s="53"/>
      <c r="C1287" s="53">
        <v>3</v>
      </c>
      <c r="D1287" s="53">
        <v>2</v>
      </c>
      <c r="E1287" s="53">
        <v>5</v>
      </c>
      <c r="F1287" s="53">
        <v>426</v>
      </c>
      <c r="G1287" s="53">
        <v>379</v>
      </c>
      <c r="H1287" s="53">
        <v>477.5</v>
      </c>
    </row>
    <row r="1288" spans="1:8" hidden="1" x14ac:dyDescent="0.2">
      <c r="A1288" s="53">
        <v>3541</v>
      </c>
      <c r="B1288" s="53"/>
      <c r="C1288" s="53">
        <v>3</v>
      </c>
      <c r="D1288" s="53"/>
      <c r="E1288" s="53">
        <v>5</v>
      </c>
      <c r="F1288" s="53"/>
      <c r="G1288" s="53"/>
      <c r="H1288" s="53"/>
    </row>
    <row r="1289" spans="1:8" hidden="1" x14ac:dyDescent="0.2">
      <c r="A1289" s="53">
        <v>3581</v>
      </c>
      <c r="B1289" s="53"/>
      <c r="C1289" s="53">
        <v>3</v>
      </c>
      <c r="D1289" s="53" t="s">
        <v>312</v>
      </c>
      <c r="E1289" s="53">
        <v>5</v>
      </c>
      <c r="F1289" s="53">
        <v>403.33333333333331</v>
      </c>
      <c r="G1289" s="53">
        <v>461</v>
      </c>
      <c r="H1289" s="53">
        <v>461.33333333333331</v>
      </c>
    </row>
    <row r="1290" spans="1:8" hidden="1" x14ac:dyDescent="0.2">
      <c r="A1290" s="53">
        <v>3600</v>
      </c>
      <c r="B1290" s="53"/>
      <c r="C1290" s="53">
        <v>3</v>
      </c>
      <c r="D1290" s="53">
        <v>8</v>
      </c>
      <c r="E1290" s="53">
        <v>5</v>
      </c>
      <c r="F1290" s="53">
        <v>371.25</v>
      </c>
      <c r="G1290" s="53">
        <v>378</v>
      </c>
      <c r="H1290" s="53">
        <v>472.75</v>
      </c>
    </row>
    <row r="1291" spans="1:8" hidden="1" x14ac:dyDescent="0.2">
      <c r="A1291" s="53">
        <v>3610</v>
      </c>
      <c r="B1291" s="53"/>
      <c r="C1291" s="53">
        <v>3</v>
      </c>
      <c r="D1291" s="53">
        <v>14</v>
      </c>
      <c r="E1291" s="53">
        <v>5</v>
      </c>
      <c r="F1291" s="53">
        <v>411.57142857142867</v>
      </c>
      <c r="G1291" s="53">
        <v>440</v>
      </c>
      <c r="H1291" s="53">
        <v>458.85714285714283</v>
      </c>
    </row>
    <row r="1292" spans="1:8" hidden="1" x14ac:dyDescent="0.2">
      <c r="A1292" s="53">
        <v>3621</v>
      </c>
      <c r="B1292" s="53"/>
      <c r="C1292" s="53">
        <v>3</v>
      </c>
      <c r="D1292" s="53">
        <v>2</v>
      </c>
      <c r="E1292" s="53">
        <v>5</v>
      </c>
      <c r="F1292" s="53">
        <v>403</v>
      </c>
      <c r="G1292" s="53">
        <v>446</v>
      </c>
      <c r="H1292" s="53">
        <v>504.5</v>
      </c>
    </row>
    <row r="1293" spans="1:8" hidden="1" x14ac:dyDescent="0.2">
      <c r="A1293" s="53">
        <v>3661</v>
      </c>
      <c r="B1293" s="53"/>
      <c r="C1293" s="53">
        <v>3</v>
      </c>
      <c r="D1293" s="53">
        <v>5</v>
      </c>
      <c r="E1293" s="53">
        <v>5</v>
      </c>
      <c r="F1293" s="53">
        <v>413.6</v>
      </c>
      <c r="G1293" s="53">
        <v>446.4</v>
      </c>
      <c r="H1293" s="53">
        <v>419.2</v>
      </c>
    </row>
    <row r="1294" spans="1:8" hidden="1" x14ac:dyDescent="0.2">
      <c r="A1294" s="53">
        <v>3701</v>
      </c>
      <c r="B1294" s="53"/>
      <c r="C1294" s="53">
        <v>3</v>
      </c>
      <c r="D1294" s="53">
        <v>5</v>
      </c>
      <c r="E1294" s="53">
        <v>5</v>
      </c>
      <c r="F1294" s="53">
        <v>418.2</v>
      </c>
      <c r="G1294" s="53">
        <v>446.6</v>
      </c>
      <c r="H1294" s="53">
        <v>496.4</v>
      </c>
    </row>
    <row r="1295" spans="1:8" hidden="1" x14ac:dyDescent="0.2">
      <c r="A1295" s="53">
        <v>3741</v>
      </c>
      <c r="B1295" s="53"/>
      <c r="C1295" s="53">
        <v>3</v>
      </c>
      <c r="D1295" s="53">
        <v>40</v>
      </c>
      <c r="E1295" s="53">
        <v>5</v>
      </c>
      <c r="F1295" s="53">
        <v>457.45</v>
      </c>
      <c r="G1295" s="53">
        <v>439.875</v>
      </c>
      <c r="H1295" s="53">
        <v>497.05000000000007</v>
      </c>
    </row>
    <row r="1296" spans="1:8" hidden="1" x14ac:dyDescent="0.2">
      <c r="A1296" s="53">
        <v>3781</v>
      </c>
      <c r="B1296" s="53"/>
      <c r="C1296" s="53">
        <v>3</v>
      </c>
      <c r="D1296" s="53">
        <v>3</v>
      </c>
      <c r="E1296" s="53">
        <v>5</v>
      </c>
      <c r="F1296" s="53">
        <v>415</v>
      </c>
      <c r="G1296" s="53">
        <v>505.33333333333331</v>
      </c>
      <c r="H1296" s="53">
        <v>508.66666666666669</v>
      </c>
    </row>
    <row r="1297" spans="1:8" hidden="1" x14ac:dyDescent="0.2">
      <c r="A1297" s="53">
        <v>3821</v>
      </c>
      <c r="B1297" s="53"/>
      <c r="C1297" s="53">
        <v>3</v>
      </c>
      <c r="D1297" s="53"/>
      <c r="E1297" s="53">
        <v>5</v>
      </c>
      <c r="F1297" s="53"/>
      <c r="G1297" s="53"/>
      <c r="H1297" s="53"/>
    </row>
    <row r="1298" spans="1:8" hidden="1" x14ac:dyDescent="0.2">
      <c r="A1298" s="53">
        <v>3861</v>
      </c>
      <c r="B1298" s="53"/>
      <c r="C1298" s="53">
        <v>3</v>
      </c>
      <c r="D1298" s="53">
        <v>1</v>
      </c>
      <c r="E1298" s="53">
        <v>5</v>
      </c>
      <c r="F1298" s="53">
        <v>397</v>
      </c>
      <c r="G1298" s="53">
        <v>435</v>
      </c>
      <c r="H1298" s="53">
        <v>455</v>
      </c>
    </row>
    <row r="1299" spans="1:8" hidden="1" x14ac:dyDescent="0.2">
      <c r="A1299" s="53">
        <v>3901</v>
      </c>
      <c r="B1299" s="53"/>
      <c r="C1299" s="53">
        <v>3</v>
      </c>
      <c r="D1299" s="53">
        <v>10</v>
      </c>
      <c r="E1299" s="53">
        <v>5</v>
      </c>
      <c r="F1299" s="53">
        <v>390.9</v>
      </c>
      <c r="G1299" s="53">
        <v>432.9</v>
      </c>
      <c r="H1299" s="53">
        <v>455.4</v>
      </c>
    </row>
    <row r="1300" spans="1:8" hidden="1" x14ac:dyDescent="0.2">
      <c r="A1300" s="53">
        <v>3941</v>
      </c>
      <c r="B1300" s="53"/>
      <c r="C1300" s="53">
        <v>3</v>
      </c>
      <c r="D1300" s="53">
        <v>1</v>
      </c>
      <c r="E1300" s="53">
        <v>5</v>
      </c>
      <c r="F1300" s="53">
        <v>317</v>
      </c>
      <c r="G1300" s="53">
        <v>381</v>
      </c>
      <c r="H1300" s="53">
        <v>362</v>
      </c>
    </row>
    <row r="1301" spans="1:8" hidden="1" x14ac:dyDescent="0.2">
      <c r="A1301" s="53">
        <v>3981</v>
      </c>
      <c r="B1301" s="53"/>
      <c r="C1301" s="53">
        <v>3</v>
      </c>
      <c r="D1301" s="53">
        <v>1</v>
      </c>
      <c r="E1301" s="53">
        <v>5</v>
      </c>
      <c r="F1301" s="53">
        <v>317</v>
      </c>
      <c r="G1301" s="53">
        <v>381</v>
      </c>
      <c r="H1301" s="53">
        <v>362</v>
      </c>
    </row>
    <row r="1302" spans="1:8" hidden="1" x14ac:dyDescent="0.2">
      <c r="A1302" s="53">
        <v>4000</v>
      </c>
      <c r="B1302" s="53"/>
      <c r="C1302" s="53">
        <v>3</v>
      </c>
      <c r="D1302" s="53">
        <v>6</v>
      </c>
      <c r="E1302" s="53">
        <v>5</v>
      </c>
      <c r="F1302" s="53">
        <v>421</v>
      </c>
      <c r="G1302" s="53">
        <v>419.83333333333337</v>
      </c>
      <c r="H1302" s="53">
        <v>443.16666666666669</v>
      </c>
    </row>
    <row r="1303" spans="1:8" hidden="1" x14ac:dyDescent="0.2">
      <c r="A1303" s="53">
        <v>4001</v>
      </c>
      <c r="B1303" s="53"/>
      <c r="C1303" s="53">
        <v>3</v>
      </c>
      <c r="D1303" s="53">
        <v>2</v>
      </c>
      <c r="E1303" s="53">
        <v>5</v>
      </c>
      <c r="F1303" s="53">
        <v>422.5</v>
      </c>
      <c r="G1303" s="53">
        <v>479.5</v>
      </c>
      <c r="H1303" s="53">
        <v>509</v>
      </c>
    </row>
    <row r="1304" spans="1:8" hidden="1" x14ac:dyDescent="0.2">
      <c r="A1304" s="39">
        <v>5101</v>
      </c>
      <c r="B1304" s="53"/>
      <c r="C1304" s="53">
        <v>3</v>
      </c>
      <c r="D1304" s="53">
        <v>37</v>
      </c>
      <c r="E1304" s="53">
        <v>5</v>
      </c>
      <c r="F1304" s="53">
        <v>431.32432432432438</v>
      </c>
      <c r="G1304" s="53">
        <v>449.56756756756761</v>
      </c>
      <c r="H1304" s="53">
        <v>460.1351351351351</v>
      </c>
    </row>
    <row r="1305" spans="1:8" hidden="1" x14ac:dyDescent="0.2">
      <c r="A1305" s="39">
        <v>5131</v>
      </c>
      <c r="B1305" s="53"/>
      <c r="C1305" s="53">
        <v>3</v>
      </c>
      <c r="D1305" s="53">
        <v>18</v>
      </c>
      <c r="E1305" s="53">
        <v>5</v>
      </c>
      <c r="F1305" s="53">
        <v>400.11111111111114</v>
      </c>
      <c r="G1305" s="53">
        <v>416.27777777777771</v>
      </c>
      <c r="H1305" s="53">
        <v>449.77777777777777</v>
      </c>
    </row>
    <row r="1306" spans="1:8" hidden="1" x14ac:dyDescent="0.2">
      <c r="A1306" s="39">
        <v>5141</v>
      </c>
      <c r="B1306" s="53"/>
      <c r="C1306" s="53">
        <v>3</v>
      </c>
      <c r="D1306" s="53">
        <v>3</v>
      </c>
      <c r="E1306" s="53">
        <v>5</v>
      </c>
      <c r="F1306" s="53">
        <v>397.33333333333331</v>
      </c>
      <c r="G1306" s="53">
        <v>384.33333333333331</v>
      </c>
      <c r="H1306" s="53">
        <v>419</v>
      </c>
    </row>
    <row r="1307" spans="1:8" hidden="1" x14ac:dyDescent="0.2">
      <c r="A1307" s="39">
        <v>5201</v>
      </c>
      <c r="B1307" s="14"/>
      <c r="C1307" s="14">
        <v>3</v>
      </c>
      <c r="D1307" s="14">
        <v>18</v>
      </c>
      <c r="E1307" s="14">
        <v>5</v>
      </c>
      <c r="F1307" s="14">
        <v>388.77777777777777</v>
      </c>
      <c r="G1307" s="14">
        <v>396.16666666666669</v>
      </c>
      <c r="H1307" s="14">
        <v>428.27777777777771</v>
      </c>
    </row>
    <row r="1308" spans="1:8" hidden="1" x14ac:dyDescent="0.2">
      <c r="A1308" s="39">
        <v>5241</v>
      </c>
      <c r="B1308" s="14"/>
      <c r="C1308" s="14">
        <v>3</v>
      </c>
      <c r="D1308" s="14">
        <v>17</v>
      </c>
      <c r="E1308" s="14">
        <v>5</v>
      </c>
      <c r="F1308" s="14">
        <v>432.23529411764707</v>
      </c>
      <c r="G1308" s="14">
        <v>449.70588235294116</v>
      </c>
      <c r="H1308" s="14">
        <v>451.41176470588243</v>
      </c>
    </row>
    <row r="1309" spans="1:8" hidden="1" x14ac:dyDescent="0.2">
      <c r="A1309" s="39">
        <v>5281</v>
      </c>
      <c r="B1309" s="14"/>
      <c r="C1309" s="14">
        <v>3</v>
      </c>
      <c r="D1309" s="14">
        <v>3</v>
      </c>
      <c r="E1309" s="14">
        <v>5</v>
      </c>
      <c r="F1309" s="14">
        <v>347.66666666666669</v>
      </c>
      <c r="G1309" s="14">
        <v>391.66666666666669</v>
      </c>
      <c r="H1309" s="14">
        <v>400</v>
      </c>
    </row>
    <row r="1310" spans="1:8" hidden="1" x14ac:dyDescent="0.2">
      <c r="A1310" s="39">
        <v>5361</v>
      </c>
      <c r="B1310" s="14"/>
      <c r="C1310" s="14">
        <v>3</v>
      </c>
      <c r="D1310" s="14">
        <v>14</v>
      </c>
      <c r="E1310" s="14">
        <v>5</v>
      </c>
      <c r="F1310" s="14">
        <v>432.42857142857144</v>
      </c>
      <c r="G1310" s="14">
        <v>450.35714285714289</v>
      </c>
      <c r="H1310" s="14">
        <v>488.64285714285722</v>
      </c>
    </row>
    <row r="1311" spans="1:8" hidden="1" x14ac:dyDescent="0.2">
      <c r="A1311" s="39">
        <v>5381</v>
      </c>
      <c r="B1311" s="14"/>
      <c r="C1311" s="14">
        <v>3</v>
      </c>
      <c r="D1311" s="14">
        <v>22</v>
      </c>
      <c r="E1311" s="14">
        <v>5</v>
      </c>
      <c r="F1311" s="14">
        <v>398.63636363636368</v>
      </c>
      <c r="G1311" s="14">
        <v>406.77272727272725</v>
      </c>
      <c r="H1311" s="14">
        <v>456.95454545454544</v>
      </c>
    </row>
    <row r="1312" spans="1:8" hidden="1" x14ac:dyDescent="0.2">
      <c r="A1312" s="39">
        <v>5901</v>
      </c>
      <c r="B1312" s="14"/>
      <c r="C1312" s="14">
        <v>3</v>
      </c>
      <c r="D1312" s="14">
        <v>31</v>
      </c>
      <c r="E1312" s="14">
        <v>5</v>
      </c>
      <c r="F1312" s="14">
        <v>443.29032258064507</v>
      </c>
      <c r="G1312" s="14">
        <v>435.06451612903237</v>
      </c>
      <c r="H1312" s="14">
        <v>482.41935483870975</v>
      </c>
    </row>
    <row r="1313" spans="1:8" hidden="1" x14ac:dyDescent="0.2">
      <c r="A1313" s="39">
        <v>2891</v>
      </c>
      <c r="B1313" s="14"/>
      <c r="C1313" s="14">
        <v>3</v>
      </c>
      <c r="D1313" s="14">
        <v>23</v>
      </c>
      <c r="E1313" s="14">
        <v>5</v>
      </c>
      <c r="F1313" s="14">
        <v>421.39130434782601</v>
      </c>
      <c r="G1313" s="14">
        <v>468.60869565217394</v>
      </c>
      <c r="H1313" s="14">
        <v>457.26086956521732</v>
      </c>
    </row>
    <row r="1314" spans="1:8" hidden="1" x14ac:dyDescent="0.2">
      <c r="A1314" s="39">
        <v>9996</v>
      </c>
      <c r="B1314" s="55" t="s">
        <v>316</v>
      </c>
      <c r="C1314" s="53">
        <v>3</v>
      </c>
      <c r="D1314" s="53">
        <v>41</v>
      </c>
      <c r="E1314" s="53">
        <v>5</v>
      </c>
      <c r="F1314" s="53">
        <v>388</v>
      </c>
      <c r="G1314" s="53">
        <v>420</v>
      </c>
      <c r="H1314" s="53">
        <v>447</v>
      </c>
    </row>
    <row r="1315" spans="1:8" hidden="1" x14ac:dyDescent="0.2">
      <c r="A1315" s="39">
        <v>9991</v>
      </c>
      <c r="B1315" s="55" t="s">
        <v>317</v>
      </c>
      <c r="C1315" s="53">
        <v>3</v>
      </c>
      <c r="D1315" s="53">
        <v>626</v>
      </c>
      <c r="E1315" s="53">
        <v>5</v>
      </c>
      <c r="F1315" s="53">
        <v>419</v>
      </c>
      <c r="G1315" s="53">
        <v>432</v>
      </c>
      <c r="H1315" s="53">
        <v>459</v>
      </c>
    </row>
    <row r="1316" spans="1:8" hidden="1" x14ac:dyDescent="0.2">
      <c r="A1316" s="39">
        <v>9995</v>
      </c>
      <c r="B1316" s="55" t="s">
        <v>319</v>
      </c>
      <c r="C1316" s="53">
        <v>3</v>
      </c>
      <c r="D1316" s="53">
        <v>791</v>
      </c>
      <c r="E1316" s="53">
        <v>5</v>
      </c>
      <c r="F1316" s="53">
        <v>416</v>
      </c>
      <c r="G1316" s="53">
        <v>435</v>
      </c>
      <c r="H1316" s="53">
        <v>455</v>
      </c>
    </row>
    <row r="1317" spans="1:8" hidden="1" x14ac:dyDescent="0.2">
      <c r="A1317" s="39">
        <v>9994</v>
      </c>
      <c r="B1317" s="55" t="s">
        <v>318</v>
      </c>
      <c r="C1317" s="53">
        <v>3</v>
      </c>
      <c r="D1317" s="53">
        <v>626</v>
      </c>
      <c r="E1317" s="53">
        <v>5</v>
      </c>
      <c r="F1317" s="53">
        <v>418</v>
      </c>
      <c r="G1317" s="53">
        <v>431</v>
      </c>
      <c r="H1317" s="53">
        <v>454</v>
      </c>
    </row>
    <row r="1318" spans="1:8" hidden="1" x14ac:dyDescent="0.2">
      <c r="A1318" s="39">
        <v>801</v>
      </c>
      <c r="B1318" s="53"/>
      <c r="C1318" s="53">
        <v>3</v>
      </c>
      <c r="D1318" s="53">
        <v>5</v>
      </c>
      <c r="E1318" s="53">
        <v>5</v>
      </c>
      <c r="F1318" s="53">
        <v>375.8</v>
      </c>
      <c r="G1318" s="53">
        <v>408.6</v>
      </c>
      <c r="H1318" s="53">
        <v>481.4</v>
      </c>
    </row>
    <row r="1319" spans="1:8" hidden="1" x14ac:dyDescent="0.2">
      <c r="A1319" s="39">
        <v>4421</v>
      </c>
      <c r="B1319" s="53"/>
      <c r="C1319" s="53">
        <v>3</v>
      </c>
      <c r="D1319" s="53">
        <v>51</v>
      </c>
      <c r="E1319" s="53">
        <v>5</v>
      </c>
      <c r="F1319" s="53">
        <v>412.27450980392155</v>
      </c>
      <c r="G1319" s="53">
        <v>445.84313725490193</v>
      </c>
      <c r="H1319" s="53">
        <v>473.31372549019596</v>
      </c>
    </row>
    <row r="1320" spans="1:8" hidden="1" x14ac:dyDescent="0.2">
      <c r="A1320" s="39">
        <v>3021</v>
      </c>
      <c r="B1320" s="53"/>
      <c r="C1320" s="53">
        <v>3</v>
      </c>
      <c r="D1320" s="53"/>
      <c r="E1320" s="53">
        <v>5</v>
      </c>
      <c r="F1320" s="53"/>
      <c r="G1320" s="53"/>
      <c r="H1320" s="53"/>
    </row>
    <row r="1321" spans="1:8" hidden="1" x14ac:dyDescent="0.2">
      <c r="A1321" s="39">
        <v>5091</v>
      </c>
      <c r="B1321" s="53"/>
      <c r="C1321" s="53">
        <v>3</v>
      </c>
      <c r="D1321" s="53">
        <v>31</v>
      </c>
      <c r="E1321" s="53">
        <v>5</v>
      </c>
      <c r="F1321" s="53">
        <v>443.29032258064507</v>
      </c>
      <c r="G1321" s="53">
        <v>435.06451612903237</v>
      </c>
      <c r="H1321" s="53">
        <v>482.41935483870975</v>
      </c>
    </row>
    <row r="1322" spans="1:8" hidden="1" x14ac:dyDescent="0.2">
      <c r="A1322" s="39">
        <v>5121</v>
      </c>
      <c r="B1322" s="53"/>
      <c r="C1322" s="53">
        <v>3</v>
      </c>
      <c r="D1322" s="53">
        <v>9</v>
      </c>
      <c r="E1322" s="53">
        <v>5</v>
      </c>
      <c r="F1322" s="53">
        <v>391.88888888888891</v>
      </c>
      <c r="G1322" s="53">
        <v>411</v>
      </c>
      <c r="H1322" s="53">
        <v>435.22222222222223</v>
      </c>
    </row>
    <row r="1323" spans="1:8" hidden="1" x14ac:dyDescent="0.2">
      <c r="A1323" s="39">
        <v>5321</v>
      </c>
      <c r="B1323" s="53"/>
      <c r="C1323" s="53">
        <v>3</v>
      </c>
      <c r="D1323" s="53">
        <v>11</v>
      </c>
      <c r="E1323" s="53">
        <v>5</v>
      </c>
      <c r="F1323" s="53">
        <v>359.54545454545456</v>
      </c>
      <c r="G1323" s="53">
        <v>408.00000000000006</v>
      </c>
      <c r="H1323" s="53">
        <v>423.63636363636357</v>
      </c>
    </row>
    <row r="1324" spans="1:8" hidden="1" x14ac:dyDescent="0.2">
      <c r="A1324" s="39">
        <v>5971</v>
      </c>
      <c r="B1324" s="53"/>
      <c r="C1324" s="53">
        <v>3</v>
      </c>
      <c r="D1324" s="53"/>
      <c r="E1324" s="53">
        <v>5</v>
      </c>
      <c r="F1324" s="53"/>
      <c r="G1324" s="53"/>
      <c r="H1324" s="53"/>
    </row>
    <row r="1325" spans="1:8" hidden="1" x14ac:dyDescent="0.2">
      <c r="A1325" s="39">
        <v>121</v>
      </c>
      <c r="B1325" s="53"/>
      <c r="C1325" s="53">
        <v>3</v>
      </c>
      <c r="D1325" s="53">
        <v>6</v>
      </c>
      <c r="E1325" s="53">
        <v>5</v>
      </c>
      <c r="F1325" s="53">
        <v>436.16666666666669</v>
      </c>
      <c r="G1325" s="53">
        <v>451.33333333333331</v>
      </c>
      <c r="H1325" s="53">
        <v>480.83333333333331</v>
      </c>
    </row>
    <row r="1326" spans="1:8" hidden="1" x14ac:dyDescent="0.2">
      <c r="A1326" s="39">
        <v>201</v>
      </c>
      <c r="B1326" s="14"/>
      <c r="C1326" s="14">
        <v>3</v>
      </c>
      <c r="D1326" s="14">
        <v>9</v>
      </c>
      <c r="E1326" s="53">
        <v>5</v>
      </c>
      <c r="F1326" s="14">
        <v>418.66666666666669</v>
      </c>
      <c r="G1326" s="14">
        <v>425.22222222222223</v>
      </c>
      <c r="H1326" s="14">
        <v>484.55555555555554</v>
      </c>
    </row>
    <row r="1327" spans="1:8" hidden="1" x14ac:dyDescent="0.2">
      <c r="A1327" s="39">
        <v>361</v>
      </c>
      <c r="B1327" s="14"/>
      <c r="C1327" s="14">
        <v>3</v>
      </c>
      <c r="D1327" s="14">
        <v>6</v>
      </c>
      <c r="E1327" s="14">
        <v>5</v>
      </c>
      <c r="F1327" s="14">
        <v>394.83333333333337</v>
      </c>
      <c r="G1327" s="14">
        <v>401.66666666666663</v>
      </c>
      <c r="H1327" s="14">
        <v>474.83333333333331</v>
      </c>
    </row>
    <row r="1328" spans="1:8" hidden="1" x14ac:dyDescent="0.2">
      <c r="A1328" s="39"/>
      <c r="B1328" s="14"/>
      <c r="C1328" s="14"/>
      <c r="D1328" s="14"/>
      <c r="E1328" s="14">
        <v>5</v>
      </c>
      <c r="F1328" s="14"/>
      <c r="G1328" s="14"/>
      <c r="H1328" s="14"/>
    </row>
    <row r="1329" spans="1:8" hidden="1" x14ac:dyDescent="0.2">
      <c r="A1329" s="39"/>
      <c r="B1329" s="14"/>
      <c r="C1329" s="14"/>
      <c r="D1329" s="14"/>
      <c r="E1329" s="14">
        <v>5</v>
      </c>
      <c r="F1329" s="14"/>
      <c r="G1329" s="14"/>
      <c r="H1329" s="14"/>
    </row>
    <row r="1330" spans="1:8" hidden="1" x14ac:dyDescent="0.2">
      <c r="A1330" s="39"/>
      <c r="B1330" s="14"/>
      <c r="C1330" s="14"/>
      <c r="D1330" s="14"/>
      <c r="E1330" s="14">
        <v>5</v>
      </c>
      <c r="F1330" s="14"/>
      <c r="G1330" s="14"/>
      <c r="H1330" s="14"/>
    </row>
    <row r="1331" spans="1:8" hidden="1" x14ac:dyDescent="0.2">
      <c r="A1331" s="39"/>
      <c r="B1331" s="14"/>
      <c r="C1331" s="14"/>
      <c r="D1331" s="14"/>
      <c r="E1331" s="14">
        <v>5</v>
      </c>
      <c r="F1331" s="14"/>
      <c r="G1331" s="14"/>
      <c r="H1331" s="14"/>
    </row>
    <row r="1332" spans="1:8" hidden="1" x14ac:dyDescent="0.2">
      <c r="A1332" s="39"/>
      <c r="B1332" s="14"/>
      <c r="C1332" s="14"/>
      <c r="D1332" s="14"/>
      <c r="E1332" s="53">
        <v>5</v>
      </c>
      <c r="F1332" s="14"/>
      <c r="G1332" s="14"/>
      <c r="H1332" s="14"/>
    </row>
  </sheetData>
  <autoFilter ref="A3:H1332">
    <filterColumn colId="0">
      <filters>
        <filter val="71"/>
      </filters>
    </filterColumn>
    <sortState ref="A4:H1152">
      <sortCondition ref="E3"/>
    </sortState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filterMode="1"/>
  <dimension ref="A1:L308"/>
  <sheetViews>
    <sheetView workbookViewId="0">
      <pane xSplit="1" ySplit="1" topLeftCell="B51" activePane="bottomRight" state="frozen"/>
      <selection activeCell="A2" sqref="A2:H2"/>
      <selection pane="topRight" activeCell="A2" sqref="A2:H2"/>
      <selection pane="bottomLeft" activeCell="A2" sqref="A2:H2"/>
      <selection pane="bottomRight" activeCell="A2" sqref="A2:H2"/>
    </sheetView>
  </sheetViews>
  <sheetFormatPr defaultRowHeight="15" x14ac:dyDescent="0.2"/>
  <cols>
    <col min="1" max="1" width="9.140625" style="27"/>
    <col min="2" max="2" width="45.28515625" style="29" customWidth="1"/>
    <col min="3" max="3" width="9.140625" style="27"/>
    <col min="4" max="4" width="16.140625" style="25" customWidth="1"/>
    <col min="5" max="5" width="9.140625" style="25"/>
    <col min="6" max="6" width="10.85546875" style="25" bestFit="1" customWidth="1"/>
    <col min="7" max="9" width="9.140625" style="26"/>
    <col min="10" max="10" width="5" style="26" bestFit="1" customWidth="1"/>
    <col min="11" max="11" width="9.140625" style="26"/>
    <col min="12" max="12" width="9.140625" style="25"/>
    <col min="13" max="13" width="52.85546875" style="26" customWidth="1"/>
    <col min="14" max="16384" width="9.140625" style="26"/>
  </cols>
  <sheetData>
    <row r="1" spans="1:12" s="50" customFormat="1" ht="51" x14ac:dyDescent="0.2">
      <c r="A1" s="23" t="s">
        <v>20</v>
      </c>
      <c r="B1" s="24" t="s">
        <v>21</v>
      </c>
      <c r="C1" s="48">
        <v>9999</v>
      </c>
      <c r="D1" s="49" t="s">
        <v>22</v>
      </c>
      <c r="E1" s="49"/>
      <c r="F1" s="49"/>
      <c r="I1" s="50">
        <f>ROW()</f>
        <v>1</v>
      </c>
      <c r="J1" s="51">
        <f t="shared" ref="J1" si="0">C1</f>
        <v>9999</v>
      </c>
      <c r="L1" s="52" t="s">
        <v>308</v>
      </c>
    </row>
    <row r="2" spans="1:12" hidden="1" x14ac:dyDescent="0.2">
      <c r="A2" s="28">
        <v>410</v>
      </c>
      <c r="B2" s="29" t="s">
        <v>24</v>
      </c>
      <c r="C2" s="27">
        <f t="shared" ref="C2:C65" si="1">A2</f>
        <v>410</v>
      </c>
      <c r="D2" s="25" t="s">
        <v>23</v>
      </c>
      <c r="F2" s="30"/>
      <c r="I2" s="26">
        <f>ROW()</f>
        <v>2</v>
      </c>
      <c r="J2" s="27">
        <f t="shared" ref="J2:J65" si="2">C2</f>
        <v>410</v>
      </c>
      <c r="L2" s="25">
        <f>IFERROR(VLOOKUP(A2,'FAIR Data'!$A$4:$D$266,4,FALSE),"NO")</f>
        <v>4</v>
      </c>
    </row>
    <row r="3" spans="1:12" hidden="1" x14ac:dyDescent="0.2">
      <c r="A3" s="28">
        <v>5044</v>
      </c>
      <c r="B3" s="29" t="s">
        <v>25</v>
      </c>
      <c r="C3" s="27">
        <f t="shared" si="1"/>
        <v>5044</v>
      </c>
      <c r="D3" s="25" t="s">
        <v>23</v>
      </c>
      <c r="F3" s="30"/>
      <c r="I3" s="26">
        <f>ROW()</f>
        <v>3</v>
      </c>
      <c r="J3" s="27">
        <f t="shared" si="2"/>
        <v>5044</v>
      </c>
      <c r="L3" s="25" t="str">
        <f>IFERROR(VLOOKUP(A3,'FAIR Data'!$A$4:$D$266,4,FALSE),"NO")</f>
        <v>NO</v>
      </c>
    </row>
    <row r="4" spans="1:12" hidden="1" x14ac:dyDescent="0.2">
      <c r="A4" s="28">
        <v>3191</v>
      </c>
      <c r="B4" s="29" t="s">
        <v>26</v>
      </c>
      <c r="C4" s="27">
        <f t="shared" si="1"/>
        <v>3191</v>
      </c>
      <c r="D4" s="25" t="s">
        <v>23</v>
      </c>
      <c r="F4" s="30"/>
      <c r="I4" s="26">
        <f>ROW()</f>
        <v>4</v>
      </c>
      <c r="J4" s="27">
        <f t="shared" si="2"/>
        <v>3191</v>
      </c>
      <c r="L4" s="25">
        <f>IFERROR(VLOOKUP(A4,'FAIR Data'!$A$4:$D$266,4,FALSE),"NO")</f>
        <v>0</v>
      </c>
    </row>
    <row r="5" spans="1:12" hidden="1" x14ac:dyDescent="0.2">
      <c r="A5" s="28">
        <v>1014</v>
      </c>
      <c r="B5" s="29" t="s">
        <v>27</v>
      </c>
      <c r="C5" s="27">
        <f t="shared" si="1"/>
        <v>1014</v>
      </c>
      <c r="D5" s="25" t="s">
        <v>23</v>
      </c>
      <c r="F5" s="30"/>
      <c r="I5" s="26">
        <f>ROW()</f>
        <v>5</v>
      </c>
      <c r="J5" s="27">
        <f t="shared" si="2"/>
        <v>1014</v>
      </c>
      <c r="L5" s="25" t="str">
        <f>IFERROR(VLOOKUP(A5,'FAIR Data'!$A$4:$D$266,4,FALSE),"NO")</f>
        <v>NO</v>
      </c>
    </row>
    <row r="6" spans="1:12" hidden="1" x14ac:dyDescent="0.2">
      <c r="A6" s="28">
        <v>3026</v>
      </c>
      <c r="B6" s="29" t="s">
        <v>28</v>
      </c>
      <c r="C6" s="27">
        <f t="shared" si="1"/>
        <v>3026</v>
      </c>
      <c r="D6" s="25" t="s">
        <v>23</v>
      </c>
      <c r="F6" s="30"/>
      <c r="I6" s="26">
        <f>ROW()</f>
        <v>6</v>
      </c>
      <c r="J6" s="27">
        <f t="shared" si="2"/>
        <v>3026</v>
      </c>
      <c r="L6" s="25" t="str">
        <f>IFERROR(VLOOKUP(A6,'FAIR Data'!$A$4:$D$266,4,FALSE),"NO")</f>
        <v>NO</v>
      </c>
    </row>
    <row r="7" spans="1:12" hidden="1" x14ac:dyDescent="0.2">
      <c r="A7" s="28">
        <v>3027</v>
      </c>
      <c r="B7" s="29" t="s">
        <v>29</v>
      </c>
      <c r="C7" s="27">
        <f t="shared" si="1"/>
        <v>3027</v>
      </c>
      <c r="D7" s="25" t="s">
        <v>23</v>
      </c>
      <c r="F7" s="30"/>
      <c r="I7" s="26">
        <f>ROW()</f>
        <v>7</v>
      </c>
      <c r="J7" s="27">
        <f t="shared" si="2"/>
        <v>3027</v>
      </c>
      <c r="L7" s="25" t="str">
        <f>IFERROR(VLOOKUP(A7,'FAIR Data'!$A$4:$D$266,4,FALSE),"NO")</f>
        <v>NO</v>
      </c>
    </row>
    <row r="8" spans="1:12" hidden="1" x14ac:dyDescent="0.2">
      <c r="A8" s="28">
        <v>3025</v>
      </c>
      <c r="B8" s="29" t="s">
        <v>30</v>
      </c>
      <c r="C8" s="27">
        <f t="shared" si="1"/>
        <v>3025</v>
      </c>
      <c r="D8" s="25" t="s">
        <v>23</v>
      </c>
      <c r="F8" s="30"/>
      <c r="I8" s="26">
        <f>ROW()</f>
        <v>8</v>
      </c>
      <c r="J8" s="27">
        <f t="shared" si="2"/>
        <v>3025</v>
      </c>
      <c r="L8" s="25" t="str">
        <f>IFERROR(VLOOKUP(A8,'FAIR Data'!$A$4:$D$266,4,FALSE),"NO")</f>
        <v>NO</v>
      </c>
    </row>
    <row r="9" spans="1:12" ht="12.75" hidden="1" x14ac:dyDescent="0.2">
      <c r="A9" s="28">
        <v>41</v>
      </c>
      <c r="B9" s="32" t="s">
        <v>31</v>
      </c>
      <c r="C9" s="27">
        <f t="shared" si="1"/>
        <v>41</v>
      </c>
      <c r="D9" s="25" t="s">
        <v>23</v>
      </c>
      <c r="F9" s="30"/>
      <c r="I9" s="26">
        <f>ROW()</f>
        <v>9</v>
      </c>
      <c r="J9" s="27">
        <f t="shared" si="2"/>
        <v>41</v>
      </c>
      <c r="L9" s="25">
        <f>IFERROR(VLOOKUP(A9,'FAIR Data'!$A$4:$D$266,4,FALSE),"NO")</f>
        <v>3</v>
      </c>
    </row>
    <row r="10" spans="1:12" hidden="1" x14ac:dyDescent="0.2">
      <c r="A10" s="28">
        <v>5410</v>
      </c>
      <c r="B10" s="29" t="s">
        <v>32</v>
      </c>
      <c r="C10" s="27">
        <f t="shared" si="1"/>
        <v>5410</v>
      </c>
      <c r="D10" s="25" t="s">
        <v>23</v>
      </c>
      <c r="F10" s="30"/>
      <c r="I10" s="26">
        <f>ROW()</f>
        <v>10</v>
      </c>
      <c r="J10" s="27">
        <f t="shared" si="2"/>
        <v>5410</v>
      </c>
      <c r="L10" s="25" t="str">
        <f>IFERROR(VLOOKUP(A10,'FAIR Data'!$A$4:$D$266,4,FALSE),"NO")</f>
        <v>NO</v>
      </c>
    </row>
    <row r="11" spans="1:12" hidden="1" x14ac:dyDescent="0.2">
      <c r="A11" s="28">
        <v>1521</v>
      </c>
      <c r="B11" s="29" t="s">
        <v>33</v>
      </c>
      <c r="C11" s="27">
        <f t="shared" si="1"/>
        <v>1521</v>
      </c>
      <c r="D11" s="25" t="s">
        <v>23</v>
      </c>
      <c r="F11" s="30"/>
      <c r="I11" s="26">
        <f>ROW()</f>
        <v>11</v>
      </c>
      <c r="J11" s="27">
        <f t="shared" si="2"/>
        <v>1521</v>
      </c>
      <c r="L11" s="25">
        <f>IFERROR(VLOOKUP(A11,'FAIR Data'!$A$4:$D$266,4,FALSE),"NO")</f>
        <v>19</v>
      </c>
    </row>
    <row r="12" spans="1:12" hidden="1" x14ac:dyDescent="0.2">
      <c r="A12" s="28">
        <v>341</v>
      </c>
      <c r="B12" s="29" t="s">
        <v>34</v>
      </c>
      <c r="C12" s="27">
        <f t="shared" si="1"/>
        <v>341</v>
      </c>
      <c r="D12" s="25" t="s">
        <v>23</v>
      </c>
      <c r="F12" s="30"/>
      <c r="I12" s="26">
        <f>ROW()</f>
        <v>12</v>
      </c>
      <c r="J12" s="27">
        <f t="shared" si="2"/>
        <v>341</v>
      </c>
      <c r="L12" s="25">
        <f>IFERROR(VLOOKUP(A12,'FAIR Data'!$A$4:$D$266,4,FALSE),"NO")</f>
        <v>23</v>
      </c>
    </row>
    <row r="13" spans="1:12" hidden="1" x14ac:dyDescent="0.2">
      <c r="A13" s="28">
        <v>510</v>
      </c>
      <c r="B13" s="29" t="s">
        <v>35</v>
      </c>
      <c r="C13" s="27">
        <f t="shared" si="1"/>
        <v>510</v>
      </c>
      <c r="D13" s="25" t="s">
        <v>23</v>
      </c>
      <c r="F13" s="30"/>
      <c r="I13" s="26">
        <f>ROW()</f>
        <v>13</v>
      </c>
      <c r="J13" s="27">
        <f t="shared" si="2"/>
        <v>510</v>
      </c>
      <c r="L13" s="25">
        <f>IFERROR(VLOOKUP(A13,'FAIR Data'!$A$4:$D$266,4,FALSE),"NO")</f>
        <v>0</v>
      </c>
    </row>
    <row r="14" spans="1:12" hidden="1" x14ac:dyDescent="0.2">
      <c r="A14" s="28">
        <v>101</v>
      </c>
      <c r="B14" s="29" t="s">
        <v>36</v>
      </c>
      <c r="C14" s="27">
        <f t="shared" si="1"/>
        <v>101</v>
      </c>
      <c r="D14" s="25" t="s">
        <v>23</v>
      </c>
      <c r="F14" s="30"/>
      <c r="I14" s="26">
        <f>ROW()</f>
        <v>14</v>
      </c>
      <c r="J14" s="27">
        <f t="shared" si="2"/>
        <v>101</v>
      </c>
      <c r="L14" s="25">
        <f>IFERROR(VLOOKUP(A14,'FAIR Data'!$A$4:$D$266,4,FALSE),"NO")</f>
        <v>31</v>
      </c>
    </row>
    <row r="15" spans="1:12" hidden="1" x14ac:dyDescent="0.2">
      <c r="A15" s="28">
        <v>121</v>
      </c>
      <c r="B15" s="29" t="s">
        <v>37</v>
      </c>
      <c r="C15" s="27">
        <f t="shared" si="1"/>
        <v>121</v>
      </c>
      <c r="D15" s="25" t="s">
        <v>23</v>
      </c>
      <c r="F15" s="30"/>
      <c r="I15" s="26">
        <f>ROW()</f>
        <v>15</v>
      </c>
      <c r="J15" s="27">
        <f t="shared" si="2"/>
        <v>121</v>
      </c>
      <c r="L15" s="25">
        <f>IFERROR(VLOOKUP(A15,'FAIR Data'!$A$4:$D$266,4,FALSE),"NO")</f>
        <v>14</v>
      </c>
    </row>
    <row r="16" spans="1:12" hidden="1" x14ac:dyDescent="0.2">
      <c r="A16" s="28">
        <v>950</v>
      </c>
      <c r="B16" s="29" t="s">
        <v>38</v>
      </c>
      <c r="C16" s="27">
        <f t="shared" si="1"/>
        <v>950</v>
      </c>
      <c r="D16" s="25" t="s">
        <v>23</v>
      </c>
      <c r="F16" s="30"/>
      <c r="I16" s="26">
        <f>ROW()</f>
        <v>16</v>
      </c>
      <c r="J16" s="27">
        <f t="shared" si="2"/>
        <v>950</v>
      </c>
      <c r="L16" s="25">
        <f>IFERROR(VLOOKUP(A16,'FAIR Data'!$A$4:$D$266,4,FALSE),"NO")</f>
        <v>2</v>
      </c>
    </row>
    <row r="17" spans="1:12" hidden="1" x14ac:dyDescent="0.2">
      <c r="A17" s="28">
        <v>231</v>
      </c>
      <c r="B17" s="29" t="s">
        <v>39</v>
      </c>
      <c r="C17" s="27">
        <f t="shared" si="1"/>
        <v>231</v>
      </c>
      <c r="D17" s="25" t="s">
        <v>23</v>
      </c>
      <c r="F17" s="30"/>
      <c r="I17" s="26">
        <f>ROW()</f>
        <v>17</v>
      </c>
      <c r="J17" s="27">
        <f t="shared" si="2"/>
        <v>231</v>
      </c>
      <c r="L17" s="25">
        <f>IFERROR(VLOOKUP(A17,'FAIR Data'!$A$4:$D$266,4,FALSE),"NO")</f>
        <v>29</v>
      </c>
    </row>
    <row r="18" spans="1:12" hidden="1" x14ac:dyDescent="0.2">
      <c r="A18" s="28">
        <v>161</v>
      </c>
      <c r="B18" s="29" t="s">
        <v>40</v>
      </c>
      <c r="C18" s="27">
        <f t="shared" si="1"/>
        <v>161</v>
      </c>
      <c r="D18" s="25" t="s">
        <v>23</v>
      </c>
      <c r="F18" s="30"/>
      <c r="I18" s="26">
        <f>ROW()</f>
        <v>18</v>
      </c>
      <c r="J18" s="27">
        <f t="shared" si="2"/>
        <v>161</v>
      </c>
      <c r="L18" s="25">
        <f>IFERROR(VLOOKUP(A18,'FAIR Data'!$A$4:$D$266,4,FALSE),"NO")</f>
        <v>39</v>
      </c>
    </row>
    <row r="19" spans="1:12" hidden="1" x14ac:dyDescent="0.2">
      <c r="A19" s="28">
        <v>201</v>
      </c>
      <c r="B19" s="29" t="s">
        <v>41</v>
      </c>
      <c r="C19" s="27">
        <f t="shared" si="1"/>
        <v>201</v>
      </c>
      <c r="D19" s="25" t="s">
        <v>23</v>
      </c>
      <c r="F19" s="30"/>
      <c r="I19" s="26">
        <f>ROW()</f>
        <v>19</v>
      </c>
      <c r="J19" s="27">
        <f t="shared" si="2"/>
        <v>201</v>
      </c>
      <c r="L19" s="25">
        <f>IFERROR(VLOOKUP(A19,'FAIR Data'!$A$4:$D$266,4,FALSE),"NO")</f>
        <v>1</v>
      </c>
    </row>
    <row r="20" spans="1:12" hidden="1" x14ac:dyDescent="0.2">
      <c r="A20" s="28">
        <v>3781</v>
      </c>
      <c r="B20" s="29" t="s">
        <v>42</v>
      </c>
      <c r="C20" s="27">
        <f t="shared" si="1"/>
        <v>3781</v>
      </c>
      <c r="D20" s="25" t="s">
        <v>23</v>
      </c>
      <c r="F20" s="30"/>
      <c r="I20" s="26">
        <f>ROW()</f>
        <v>20</v>
      </c>
      <c r="J20" s="27">
        <f t="shared" si="2"/>
        <v>3781</v>
      </c>
      <c r="L20" s="25">
        <f>IFERROR(VLOOKUP(A20,'FAIR Data'!$A$4:$D$266,4,FALSE),"NO")</f>
        <v>11</v>
      </c>
    </row>
    <row r="21" spans="1:12" hidden="1" x14ac:dyDescent="0.2">
      <c r="A21" s="28">
        <v>261</v>
      </c>
      <c r="B21" s="29" t="s">
        <v>43</v>
      </c>
      <c r="C21" s="27">
        <f t="shared" si="1"/>
        <v>261</v>
      </c>
      <c r="D21" s="25" t="s">
        <v>23</v>
      </c>
      <c r="F21" s="30"/>
      <c r="I21" s="26">
        <f>ROW()</f>
        <v>21</v>
      </c>
      <c r="J21" s="27">
        <f t="shared" si="2"/>
        <v>261</v>
      </c>
      <c r="L21" s="25">
        <f>IFERROR(VLOOKUP(A21,'FAIR Data'!$A$4:$D$266,4,FALSE),"NO")</f>
        <v>20</v>
      </c>
    </row>
    <row r="22" spans="1:12" hidden="1" x14ac:dyDescent="0.2">
      <c r="A22" s="28">
        <v>5022</v>
      </c>
      <c r="B22" s="29" t="s">
        <v>44</v>
      </c>
      <c r="C22" s="27">
        <f t="shared" si="1"/>
        <v>5022</v>
      </c>
      <c r="D22" s="25" t="s">
        <v>23</v>
      </c>
      <c r="F22" s="30"/>
      <c r="I22" s="26">
        <f>ROW()</f>
        <v>22</v>
      </c>
      <c r="J22" s="27">
        <f t="shared" si="2"/>
        <v>5022</v>
      </c>
      <c r="L22" s="25">
        <f>IFERROR(VLOOKUP(A22,'FAIR Data'!$A$4:$D$266,4,FALSE),"NO")</f>
        <v>1</v>
      </c>
    </row>
    <row r="23" spans="1:12" hidden="1" x14ac:dyDescent="0.2">
      <c r="A23" s="28">
        <v>5021</v>
      </c>
      <c r="B23" s="29" t="s">
        <v>45</v>
      </c>
      <c r="C23" s="27">
        <f t="shared" si="1"/>
        <v>5021</v>
      </c>
      <c r="D23" s="25" t="s">
        <v>23</v>
      </c>
      <c r="F23" s="30"/>
      <c r="I23" s="26">
        <f>ROW()</f>
        <v>23</v>
      </c>
      <c r="J23" s="27">
        <f t="shared" si="2"/>
        <v>5021</v>
      </c>
      <c r="L23" s="25">
        <f>IFERROR(VLOOKUP(A23,'FAIR Data'!$A$4:$D$266,4,FALSE),"NO")</f>
        <v>35</v>
      </c>
    </row>
    <row r="24" spans="1:12" hidden="1" x14ac:dyDescent="0.2">
      <c r="A24" s="28">
        <v>2041</v>
      </c>
      <c r="B24" s="29" t="s">
        <v>46</v>
      </c>
      <c r="C24" s="27">
        <f t="shared" si="1"/>
        <v>2041</v>
      </c>
      <c r="D24" s="25" t="s">
        <v>23</v>
      </c>
      <c r="F24" s="30"/>
      <c r="I24" s="26">
        <f>ROW()</f>
        <v>24</v>
      </c>
      <c r="J24" s="27">
        <f t="shared" si="2"/>
        <v>2041</v>
      </c>
      <c r="L24" s="25">
        <f>IFERROR(VLOOKUP(A24,'FAIR Data'!$A$4:$D$266,4,FALSE),"NO")</f>
        <v>14</v>
      </c>
    </row>
    <row r="25" spans="1:12" hidden="1" x14ac:dyDescent="0.2">
      <c r="A25" s="28">
        <v>271</v>
      </c>
      <c r="B25" s="29" t="s">
        <v>47</v>
      </c>
      <c r="C25" s="27">
        <f t="shared" si="1"/>
        <v>271</v>
      </c>
      <c r="D25" s="25" t="s">
        <v>23</v>
      </c>
      <c r="F25" s="30"/>
      <c r="I25" s="26">
        <f>ROW()</f>
        <v>25</v>
      </c>
      <c r="J25" s="27">
        <f t="shared" si="2"/>
        <v>271</v>
      </c>
      <c r="L25" s="25">
        <f>IFERROR(VLOOKUP(A25,'FAIR Data'!$A$4:$D$266,4,FALSE),"NO")</f>
        <v>10</v>
      </c>
    </row>
    <row r="26" spans="1:12" hidden="1" x14ac:dyDescent="0.2">
      <c r="A26" s="28">
        <v>321</v>
      </c>
      <c r="B26" s="29" t="s">
        <v>48</v>
      </c>
      <c r="C26" s="27">
        <f t="shared" si="1"/>
        <v>321</v>
      </c>
      <c r="D26" s="25" t="s">
        <v>23</v>
      </c>
      <c r="F26" s="30"/>
      <c r="I26" s="26">
        <f>ROW()</f>
        <v>26</v>
      </c>
      <c r="J26" s="27">
        <f t="shared" si="2"/>
        <v>321</v>
      </c>
      <c r="L26" s="25">
        <f>IFERROR(VLOOKUP(A26,'FAIR Data'!$A$4:$D$266,4,FALSE),"NO")</f>
        <v>28</v>
      </c>
    </row>
    <row r="27" spans="1:12" hidden="1" x14ac:dyDescent="0.2">
      <c r="A27" s="28">
        <v>361</v>
      </c>
      <c r="B27" s="29" t="s">
        <v>49</v>
      </c>
      <c r="C27" s="27">
        <f t="shared" si="1"/>
        <v>361</v>
      </c>
      <c r="D27" s="25" t="s">
        <v>23</v>
      </c>
      <c r="F27" s="30"/>
      <c r="I27" s="26">
        <f>ROW()</f>
        <v>27</v>
      </c>
      <c r="J27" s="27">
        <f t="shared" si="2"/>
        <v>361</v>
      </c>
      <c r="L27" s="25">
        <f>IFERROR(VLOOKUP(A27,'FAIR Data'!$A$4:$D$266,4,FALSE),"NO")</f>
        <v>15</v>
      </c>
    </row>
    <row r="28" spans="1:12" hidden="1" x14ac:dyDescent="0.2">
      <c r="A28" s="28">
        <v>441</v>
      </c>
      <c r="B28" s="29" t="s">
        <v>50</v>
      </c>
      <c r="C28" s="27">
        <f t="shared" si="1"/>
        <v>441</v>
      </c>
      <c r="D28" s="25" t="s">
        <v>23</v>
      </c>
      <c r="F28" s="30"/>
      <c r="I28" s="26">
        <f>ROW()</f>
        <v>28</v>
      </c>
      <c r="J28" s="27">
        <f t="shared" si="2"/>
        <v>441</v>
      </c>
      <c r="L28" s="25">
        <f>IFERROR(VLOOKUP(A28,'FAIR Data'!$A$4:$D$266,4,FALSE),"NO")</f>
        <v>14</v>
      </c>
    </row>
    <row r="29" spans="1:12" hidden="1" x14ac:dyDescent="0.2">
      <c r="A29" s="28">
        <v>91</v>
      </c>
      <c r="B29" s="29" t="s">
        <v>51</v>
      </c>
      <c r="C29" s="27">
        <f t="shared" si="1"/>
        <v>91</v>
      </c>
      <c r="D29" s="25" t="s">
        <v>23</v>
      </c>
      <c r="F29" s="30"/>
      <c r="I29" s="26">
        <f>ROW()</f>
        <v>29</v>
      </c>
      <c r="J29" s="27">
        <f t="shared" si="2"/>
        <v>91</v>
      </c>
      <c r="L29" s="25">
        <f>IFERROR(VLOOKUP(A29,'FAIR Data'!$A$4:$D$266,4,FALSE),"NO")</f>
        <v>15</v>
      </c>
    </row>
    <row r="30" spans="1:12" hidden="1" x14ac:dyDescent="0.2">
      <c r="A30" s="28">
        <v>451</v>
      </c>
      <c r="B30" s="29" t="s">
        <v>52</v>
      </c>
      <c r="C30" s="27">
        <f t="shared" si="1"/>
        <v>451</v>
      </c>
      <c r="D30" s="25" t="s">
        <v>23</v>
      </c>
      <c r="F30" s="30"/>
      <c r="I30" s="26">
        <f>ROW()</f>
        <v>30</v>
      </c>
      <c r="J30" s="27">
        <f t="shared" si="2"/>
        <v>451</v>
      </c>
      <c r="L30" s="25">
        <f>IFERROR(VLOOKUP(A30,'FAIR Data'!$A$4:$D$266,4,FALSE),"NO")</f>
        <v>17</v>
      </c>
    </row>
    <row r="31" spans="1:12" hidden="1" x14ac:dyDescent="0.2">
      <c r="A31" s="28">
        <v>461</v>
      </c>
      <c r="B31" s="29" t="s">
        <v>53</v>
      </c>
      <c r="C31" s="27">
        <f t="shared" si="1"/>
        <v>461</v>
      </c>
      <c r="D31" s="25" t="s">
        <v>23</v>
      </c>
      <c r="F31" s="30"/>
      <c r="I31" s="26">
        <f>ROW()</f>
        <v>31</v>
      </c>
      <c r="J31" s="27">
        <f t="shared" si="2"/>
        <v>461</v>
      </c>
      <c r="L31" s="25" t="str">
        <f>IFERROR(VLOOKUP(A31,'FAIR Data'!$A$4:$D$266,4,FALSE),"NO")</f>
        <v>NO</v>
      </c>
    </row>
    <row r="32" spans="1:12" hidden="1" x14ac:dyDescent="0.2">
      <c r="A32" s="28">
        <v>2013</v>
      </c>
      <c r="B32" s="29" t="s">
        <v>54</v>
      </c>
      <c r="C32" s="27">
        <f t="shared" si="1"/>
        <v>2013</v>
      </c>
      <c r="D32" s="25" t="s">
        <v>23</v>
      </c>
      <c r="F32" s="30"/>
      <c r="I32" s="26">
        <f>ROW()</f>
        <v>32</v>
      </c>
      <c r="J32" s="27">
        <f t="shared" si="2"/>
        <v>2013</v>
      </c>
      <c r="L32" s="25">
        <f>IFERROR(VLOOKUP(A32,'FAIR Data'!$A$4:$D$266,4,FALSE),"NO")</f>
        <v>2</v>
      </c>
    </row>
    <row r="33" spans="1:12" hidden="1" x14ac:dyDescent="0.2">
      <c r="A33" s="28">
        <v>5020</v>
      </c>
      <c r="B33" s="29" t="s">
        <v>55</v>
      </c>
      <c r="C33" s="27">
        <f t="shared" si="1"/>
        <v>5020</v>
      </c>
      <c r="D33" s="25" t="s">
        <v>23</v>
      </c>
      <c r="F33" s="30"/>
      <c r="I33" s="26">
        <f>ROW()</f>
        <v>33</v>
      </c>
      <c r="J33" s="27">
        <f t="shared" si="2"/>
        <v>5020</v>
      </c>
      <c r="L33" s="25" t="str">
        <f>IFERROR(VLOOKUP(A33,'FAIR Data'!$A$4:$D$266,4,FALSE),"NO")</f>
        <v>NO</v>
      </c>
    </row>
    <row r="34" spans="1:12" hidden="1" x14ac:dyDescent="0.2">
      <c r="A34" s="28">
        <v>3034</v>
      </c>
      <c r="B34" s="29" t="s">
        <v>56</v>
      </c>
      <c r="C34" s="27">
        <f t="shared" si="1"/>
        <v>3034</v>
      </c>
      <c r="D34" s="25" t="s">
        <v>23</v>
      </c>
      <c r="F34" s="30"/>
      <c r="I34" s="26">
        <f>ROW()</f>
        <v>34</v>
      </c>
      <c r="J34" s="27">
        <f t="shared" si="2"/>
        <v>3034</v>
      </c>
      <c r="L34" s="25">
        <f>IFERROR(VLOOKUP(A34,'FAIR Data'!$A$4:$D$266,4,FALSE),"NO")</f>
        <v>2</v>
      </c>
    </row>
    <row r="35" spans="1:12" hidden="1" x14ac:dyDescent="0.2">
      <c r="A35" s="28">
        <v>2003</v>
      </c>
      <c r="B35" s="29" t="s">
        <v>57</v>
      </c>
      <c r="C35" s="27">
        <f t="shared" si="1"/>
        <v>2003</v>
      </c>
      <c r="D35" s="25" t="s">
        <v>23</v>
      </c>
      <c r="F35" s="30"/>
      <c r="I35" s="26">
        <f>ROW()</f>
        <v>35</v>
      </c>
      <c r="J35" s="27">
        <f t="shared" si="2"/>
        <v>2003</v>
      </c>
      <c r="L35" s="25">
        <f>IFERROR(VLOOKUP(A35,'FAIR Data'!$A$4:$D$266,4,FALSE),"NO")</f>
        <v>5</v>
      </c>
    </row>
    <row r="36" spans="1:12" hidden="1" x14ac:dyDescent="0.2">
      <c r="A36" s="28">
        <v>521</v>
      </c>
      <c r="B36" s="29" t="s">
        <v>58</v>
      </c>
      <c r="C36" s="27">
        <f t="shared" si="1"/>
        <v>521</v>
      </c>
      <c r="D36" s="25" t="s">
        <v>23</v>
      </c>
      <c r="F36" s="30"/>
      <c r="I36" s="26">
        <f>ROW()</f>
        <v>36</v>
      </c>
      <c r="J36" s="27">
        <f t="shared" si="2"/>
        <v>521</v>
      </c>
      <c r="L36" s="25">
        <f>IFERROR(VLOOKUP(A36,'FAIR Data'!$A$4:$D$266,4,FALSE),"NO")</f>
        <v>20</v>
      </c>
    </row>
    <row r="37" spans="1:12" hidden="1" x14ac:dyDescent="0.2">
      <c r="A37" s="28">
        <v>641</v>
      </c>
      <c r="B37" s="29" t="s">
        <v>59</v>
      </c>
      <c r="C37" s="27">
        <f t="shared" si="1"/>
        <v>641</v>
      </c>
      <c r="D37" s="25" t="s">
        <v>23</v>
      </c>
      <c r="F37" s="30"/>
      <c r="I37" s="26">
        <f>ROW()</f>
        <v>37</v>
      </c>
      <c r="J37" s="27">
        <f t="shared" si="2"/>
        <v>641</v>
      </c>
      <c r="L37" s="25">
        <f>IFERROR(VLOOKUP(A37,'FAIR Data'!$A$4:$D$266,4,FALSE),"NO")</f>
        <v>37</v>
      </c>
    </row>
    <row r="38" spans="1:12" hidden="1" x14ac:dyDescent="0.2">
      <c r="A38" s="28">
        <v>671</v>
      </c>
      <c r="B38" s="29" t="s">
        <v>60</v>
      </c>
      <c r="C38" s="27">
        <f t="shared" si="1"/>
        <v>671</v>
      </c>
      <c r="D38" s="25" t="s">
        <v>23</v>
      </c>
      <c r="F38" s="30"/>
      <c r="I38" s="26">
        <f>ROW()</f>
        <v>38</v>
      </c>
      <c r="J38" s="27">
        <f t="shared" si="2"/>
        <v>671</v>
      </c>
      <c r="L38" s="25">
        <f>IFERROR(VLOOKUP(A38,'FAIR Data'!$A$4:$D$266,4,FALSE),"NO")</f>
        <v>10</v>
      </c>
    </row>
    <row r="39" spans="1:12" hidden="1" x14ac:dyDescent="0.2">
      <c r="A39" s="28">
        <v>651</v>
      </c>
      <c r="B39" s="29" t="s">
        <v>61</v>
      </c>
      <c r="C39" s="27">
        <f t="shared" si="1"/>
        <v>651</v>
      </c>
      <c r="D39" s="25" t="s">
        <v>23</v>
      </c>
      <c r="F39" s="30"/>
      <c r="I39" s="26">
        <f>ROW()</f>
        <v>39</v>
      </c>
      <c r="J39" s="27">
        <f t="shared" si="2"/>
        <v>651</v>
      </c>
      <c r="L39" s="25">
        <f>IFERROR(VLOOKUP(A39,'FAIR Data'!$A$4:$D$266,4,FALSE),"NO")</f>
        <v>29</v>
      </c>
    </row>
    <row r="40" spans="1:12" hidden="1" x14ac:dyDescent="0.2">
      <c r="A40" s="28">
        <v>661</v>
      </c>
      <c r="B40" s="29" t="s">
        <v>62</v>
      </c>
      <c r="C40" s="27">
        <f t="shared" si="1"/>
        <v>661</v>
      </c>
      <c r="D40" s="25" t="s">
        <v>23</v>
      </c>
      <c r="F40" s="30"/>
      <c r="I40" s="26">
        <f>ROW()</f>
        <v>40</v>
      </c>
      <c r="J40" s="27">
        <f t="shared" si="2"/>
        <v>661</v>
      </c>
      <c r="L40" s="25">
        <f>IFERROR(VLOOKUP(A40,'FAIR Data'!$A$4:$D$266,4,FALSE),"NO")</f>
        <v>31</v>
      </c>
    </row>
    <row r="41" spans="1:12" hidden="1" x14ac:dyDescent="0.2">
      <c r="A41" s="28">
        <v>681</v>
      </c>
      <c r="B41" s="29" t="s">
        <v>63</v>
      </c>
      <c r="C41" s="27">
        <f t="shared" si="1"/>
        <v>681</v>
      </c>
      <c r="D41" s="25" t="s">
        <v>23</v>
      </c>
      <c r="F41" s="30"/>
      <c r="I41" s="26">
        <f>ROW()</f>
        <v>41</v>
      </c>
      <c r="J41" s="27">
        <f t="shared" si="2"/>
        <v>681</v>
      </c>
      <c r="L41" s="25">
        <f>IFERROR(VLOOKUP(A41,'FAIR Data'!$A$4:$D$266,4,FALSE),"NO")</f>
        <v>36</v>
      </c>
    </row>
    <row r="42" spans="1:12" hidden="1" x14ac:dyDescent="0.2">
      <c r="A42" s="28">
        <v>5901</v>
      </c>
      <c r="B42" s="29" t="s">
        <v>64</v>
      </c>
      <c r="C42" s="27">
        <f t="shared" si="1"/>
        <v>5901</v>
      </c>
      <c r="D42" s="25" t="s">
        <v>23</v>
      </c>
      <c r="F42" s="30"/>
      <c r="I42" s="26">
        <f>ROW()</f>
        <v>42</v>
      </c>
      <c r="J42" s="27">
        <f t="shared" si="2"/>
        <v>5901</v>
      </c>
      <c r="L42" s="25">
        <f>IFERROR(VLOOKUP(A42,'FAIR Data'!$A$4:$D$266,4,FALSE),"NO")</f>
        <v>26</v>
      </c>
    </row>
    <row r="43" spans="1:12" hidden="1" x14ac:dyDescent="0.2">
      <c r="A43" s="27">
        <v>9994</v>
      </c>
      <c r="B43" s="29" t="s">
        <v>314</v>
      </c>
      <c r="C43" s="27">
        <f t="shared" si="1"/>
        <v>9994</v>
      </c>
      <c r="D43" s="25" t="s">
        <v>23</v>
      </c>
      <c r="I43" s="26">
        <f>ROW()</f>
        <v>43</v>
      </c>
      <c r="J43" s="26">
        <f t="shared" si="2"/>
        <v>9994</v>
      </c>
    </row>
    <row r="44" spans="1:12" hidden="1" x14ac:dyDescent="0.2">
      <c r="A44" s="28">
        <v>331</v>
      </c>
      <c r="B44" s="29" t="s">
        <v>65</v>
      </c>
      <c r="C44" s="27">
        <f t="shared" si="1"/>
        <v>331</v>
      </c>
      <c r="D44" s="25" t="s">
        <v>23</v>
      </c>
      <c r="F44" s="30"/>
      <c r="I44" s="26">
        <f>ROW()</f>
        <v>44</v>
      </c>
      <c r="J44" s="27">
        <f t="shared" si="2"/>
        <v>331</v>
      </c>
      <c r="L44" s="25" t="str">
        <f>IFERROR(VLOOKUP(A44,'FAIR Data'!$A$4:$D$266,4,FALSE),"NO")</f>
        <v>NO</v>
      </c>
    </row>
    <row r="45" spans="1:12" hidden="1" x14ac:dyDescent="0.2">
      <c r="A45" s="28">
        <v>351</v>
      </c>
      <c r="B45" s="29" t="s">
        <v>66</v>
      </c>
      <c r="C45" s="27">
        <f t="shared" si="1"/>
        <v>351</v>
      </c>
      <c r="D45" s="25" t="s">
        <v>23</v>
      </c>
      <c r="F45" s="30"/>
      <c r="I45" s="26">
        <f>ROW()</f>
        <v>45</v>
      </c>
      <c r="J45" s="27">
        <f t="shared" si="2"/>
        <v>351</v>
      </c>
      <c r="L45" s="25" t="str">
        <f>IFERROR(VLOOKUP(A45,'FAIR Data'!$A$4:$D$266,4,FALSE),"NO")</f>
        <v>NO</v>
      </c>
    </row>
    <row r="46" spans="1:12" hidden="1" x14ac:dyDescent="0.2">
      <c r="A46" s="28">
        <v>5991</v>
      </c>
      <c r="B46" s="29" t="s">
        <v>67</v>
      </c>
      <c r="C46" s="27">
        <f t="shared" si="1"/>
        <v>5991</v>
      </c>
      <c r="D46" s="25" t="s">
        <v>23</v>
      </c>
      <c r="F46" s="30"/>
      <c r="I46" s="26">
        <f>ROW()</f>
        <v>46</v>
      </c>
      <c r="J46" s="27">
        <f t="shared" si="2"/>
        <v>5991</v>
      </c>
      <c r="L46" s="25">
        <f>IFERROR(VLOOKUP(A46,'FAIR Data'!$A$4:$D$266,4,FALSE),"NO")</f>
        <v>37</v>
      </c>
    </row>
    <row r="47" spans="1:12" hidden="1" x14ac:dyDescent="0.2">
      <c r="A47" s="28">
        <v>1401</v>
      </c>
      <c r="B47" s="29" t="s">
        <v>68</v>
      </c>
      <c r="C47" s="27">
        <f t="shared" si="1"/>
        <v>1401</v>
      </c>
      <c r="D47" s="25" t="s">
        <v>23</v>
      </c>
      <c r="F47" s="30"/>
      <c r="I47" s="26">
        <f>ROW()</f>
        <v>47</v>
      </c>
      <c r="J47" s="27">
        <f t="shared" si="2"/>
        <v>1401</v>
      </c>
      <c r="L47" s="25">
        <f>IFERROR(VLOOKUP(A47,'FAIR Data'!$A$4:$D$266,4,FALSE),"NO")</f>
        <v>8</v>
      </c>
    </row>
    <row r="48" spans="1:12" hidden="1" x14ac:dyDescent="0.2">
      <c r="A48" s="28">
        <v>2331</v>
      </c>
      <c r="B48" s="29" t="s">
        <v>69</v>
      </c>
      <c r="C48" s="27">
        <f t="shared" si="1"/>
        <v>2331</v>
      </c>
      <c r="D48" s="25" t="s">
        <v>23</v>
      </c>
      <c r="F48" s="30"/>
      <c r="I48" s="26">
        <f>ROW()</f>
        <v>48</v>
      </c>
      <c r="J48" s="27">
        <f t="shared" si="2"/>
        <v>2331</v>
      </c>
      <c r="L48" s="25">
        <f>IFERROR(VLOOKUP(A48,'FAIR Data'!$A$4:$D$266,4,FALSE),"NO")</f>
        <v>12</v>
      </c>
    </row>
    <row r="49" spans="1:12" hidden="1" x14ac:dyDescent="0.2">
      <c r="A49" s="28">
        <v>1010</v>
      </c>
      <c r="B49" s="29" t="s">
        <v>70</v>
      </c>
      <c r="C49" s="27">
        <f t="shared" si="1"/>
        <v>1010</v>
      </c>
      <c r="D49" s="25" t="s">
        <v>23</v>
      </c>
      <c r="F49" s="30"/>
      <c r="I49" s="26">
        <f>ROW()</f>
        <v>49</v>
      </c>
      <c r="J49" s="27">
        <f t="shared" si="2"/>
        <v>1010</v>
      </c>
      <c r="L49" s="25">
        <f>IFERROR(VLOOKUP(A49,'FAIR Data'!$A$4:$D$266,4,FALSE),"NO")</f>
        <v>6</v>
      </c>
    </row>
    <row r="50" spans="1:12" hidden="1" x14ac:dyDescent="0.2">
      <c r="A50" s="28">
        <v>1691</v>
      </c>
      <c r="B50" s="29" t="s">
        <v>71</v>
      </c>
      <c r="C50" s="27">
        <f t="shared" si="1"/>
        <v>1691</v>
      </c>
      <c r="D50" s="25" t="s">
        <v>23</v>
      </c>
      <c r="F50" s="30"/>
      <c r="I50" s="26">
        <f>ROW()</f>
        <v>50</v>
      </c>
      <c r="J50" s="27">
        <f t="shared" si="2"/>
        <v>1691</v>
      </c>
      <c r="L50" s="25">
        <f>IFERROR(VLOOKUP(A50,'FAIR Data'!$A$4:$D$266,4,FALSE),"NO")</f>
        <v>5</v>
      </c>
    </row>
    <row r="51" spans="1:12" hidden="1" x14ac:dyDescent="0.2">
      <c r="A51" s="28">
        <v>801</v>
      </c>
      <c r="B51" s="29" t="s">
        <v>72</v>
      </c>
      <c r="C51" s="27">
        <f t="shared" si="1"/>
        <v>801</v>
      </c>
      <c r="D51" s="25" t="s">
        <v>23</v>
      </c>
      <c r="F51" s="30"/>
      <c r="I51" s="26">
        <f>ROW()</f>
        <v>51</v>
      </c>
      <c r="J51" s="27">
        <f t="shared" si="2"/>
        <v>801</v>
      </c>
      <c r="L51" s="25">
        <f>IFERROR(VLOOKUP(A51,'FAIR Data'!$A$4:$D$266,4,FALSE),"NO")</f>
        <v>52</v>
      </c>
    </row>
    <row r="52" spans="1:12" hidden="1" x14ac:dyDescent="0.2">
      <c r="A52" s="28">
        <v>831</v>
      </c>
      <c r="B52" s="29" t="s">
        <v>73</v>
      </c>
      <c r="C52" s="27">
        <f t="shared" si="1"/>
        <v>831</v>
      </c>
      <c r="D52" s="25" t="s">
        <v>23</v>
      </c>
      <c r="F52" s="30"/>
      <c r="I52" s="26">
        <f>ROW()</f>
        <v>52</v>
      </c>
      <c r="J52" s="27">
        <f t="shared" si="2"/>
        <v>831</v>
      </c>
      <c r="L52" s="25">
        <f>IFERROR(VLOOKUP(A52,'FAIR Data'!$A$4:$D$266,4,FALSE),"NO")</f>
        <v>14</v>
      </c>
    </row>
    <row r="53" spans="1:12" hidden="1" x14ac:dyDescent="0.2">
      <c r="A53" s="28">
        <v>841</v>
      </c>
      <c r="B53" s="29" t="s">
        <v>74</v>
      </c>
      <c r="C53" s="27">
        <f t="shared" si="1"/>
        <v>841</v>
      </c>
      <c r="D53" s="25" t="s">
        <v>23</v>
      </c>
      <c r="F53" s="30"/>
      <c r="I53" s="26">
        <f>ROW()</f>
        <v>53</v>
      </c>
      <c r="J53" s="27">
        <f t="shared" si="2"/>
        <v>841</v>
      </c>
      <c r="L53" s="25">
        <f>IFERROR(VLOOKUP(A53,'FAIR Data'!$A$4:$D$266,4,FALSE),"NO")</f>
        <v>8</v>
      </c>
    </row>
    <row r="54" spans="1:12" hidden="1" x14ac:dyDescent="0.2">
      <c r="A54" s="28">
        <v>3621</v>
      </c>
      <c r="B54" s="29" t="s">
        <v>75</v>
      </c>
      <c r="C54" s="27">
        <f t="shared" si="1"/>
        <v>3621</v>
      </c>
      <c r="D54" s="25" t="s">
        <v>23</v>
      </c>
      <c r="F54" s="30"/>
      <c r="I54" s="26">
        <f>ROW()</f>
        <v>54</v>
      </c>
      <c r="J54" s="27">
        <f t="shared" si="2"/>
        <v>3621</v>
      </c>
      <c r="L54" s="25">
        <f>IFERROR(VLOOKUP(A54,'FAIR Data'!$A$4:$D$266,4,FALSE),"NO")</f>
        <v>35</v>
      </c>
    </row>
    <row r="55" spans="1:12" hidden="1" x14ac:dyDescent="0.2">
      <c r="A55" s="28">
        <v>861</v>
      </c>
      <c r="B55" s="29" t="s">
        <v>76</v>
      </c>
      <c r="C55" s="27">
        <f t="shared" si="1"/>
        <v>861</v>
      </c>
      <c r="D55" s="25" t="s">
        <v>23</v>
      </c>
      <c r="F55" s="30"/>
      <c r="I55" s="26">
        <f>ROW()</f>
        <v>55</v>
      </c>
      <c r="J55" s="27">
        <f t="shared" si="2"/>
        <v>861</v>
      </c>
      <c r="L55" s="25">
        <f>IFERROR(VLOOKUP(A55,'FAIR Data'!$A$4:$D$266,4,FALSE),"NO")</f>
        <v>6</v>
      </c>
    </row>
    <row r="56" spans="1:12" x14ac:dyDescent="0.2">
      <c r="A56" s="28">
        <v>881</v>
      </c>
      <c r="B56" s="29" t="s">
        <v>77</v>
      </c>
      <c r="C56" s="27">
        <f t="shared" si="1"/>
        <v>881</v>
      </c>
      <c r="D56" s="25" t="s">
        <v>23</v>
      </c>
      <c r="F56" s="30"/>
      <c r="I56" s="26">
        <f>ROW()</f>
        <v>56</v>
      </c>
      <c r="J56" s="27">
        <f t="shared" si="2"/>
        <v>881</v>
      </c>
      <c r="L56" s="25">
        <f>IFERROR(VLOOKUP(A56,'FAIR Data'!$A$4:$D$266,4,FALSE),"NO")</f>
        <v>26</v>
      </c>
    </row>
    <row r="57" spans="1:12" hidden="1" x14ac:dyDescent="0.2">
      <c r="A57" s="28">
        <v>961</v>
      </c>
      <c r="B57" s="29" t="s">
        <v>78</v>
      </c>
      <c r="C57" s="27">
        <f t="shared" si="1"/>
        <v>961</v>
      </c>
      <c r="D57" s="25" t="s">
        <v>23</v>
      </c>
      <c r="F57" s="30"/>
      <c r="I57" s="26">
        <f>ROW()</f>
        <v>57</v>
      </c>
      <c r="J57" s="27">
        <f t="shared" si="2"/>
        <v>961</v>
      </c>
      <c r="L57" s="25">
        <f>IFERROR(VLOOKUP(A57,'FAIR Data'!$A$4:$D$266,4,FALSE),"NO")</f>
        <v>4</v>
      </c>
    </row>
    <row r="58" spans="1:12" hidden="1" x14ac:dyDescent="0.2">
      <c r="A58" s="28">
        <v>1001</v>
      </c>
      <c r="B58" s="29" t="s">
        <v>79</v>
      </c>
      <c r="C58" s="27">
        <f t="shared" si="1"/>
        <v>1001</v>
      </c>
      <c r="D58" s="25" t="s">
        <v>23</v>
      </c>
      <c r="F58" s="30"/>
      <c r="I58" s="26">
        <f>ROW()</f>
        <v>58</v>
      </c>
      <c r="J58" s="27">
        <f t="shared" si="2"/>
        <v>1001</v>
      </c>
      <c r="L58" s="25">
        <f>IFERROR(VLOOKUP(A58,'FAIR Data'!$A$4:$D$266,4,FALSE),"NO")</f>
        <v>11</v>
      </c>
    </row>
    <row r="59" spans="1:12" hidden="1" x14ac:dyDescent="0.2">
      <c r="A59" s="28">
        <v>1041</v>
      </c>
      <c r="B59" s="29" t="s">
        <v>80</v>
      </c>
      <c r="C59" s="27">
        <f t="shared" si="1"/>
        <v>1041</v>
      </c>
      <c r="D59" s="25" t="s">
        <v>23</v>
      </c>
      <c r="F59" s="30"/>
      <c r="I59" s="26">
        <f>ROW()</f>
        <v>59</v>
      </c>
      <c r="J59" s="27">
        <f t="shared" si="2"/>
        <v>1041</v>
      </c>
      <c r="L59" s="25">
        <f>IFERROR(VLOOKUP(A59,'FAIR Data'!$A$4:$D$266,4,FALSE),"NO")</f>
        <v>7</v>
      </c>
    </row>
    <row r="60" spans="1:12" hidden="1" x14ac:dyDescent="0.2">
      <c r="A60" s="28">
        <v>70</v>
      </c>
      <c r="B60" s="29" t="s">
        <v>81</v>
      </c>
      <c r="C60" s="27">
        <f t="shared" si="1"/>
        <v>70</v>
      </c>
      <c r="D60" s="25" t="s">
        <v>23</v>
      </c>
      <c r="F60" s="30"/>
      <c r="I60" s="26">
        <f>ROW()</f>
        <v>60</v>
      </c>
      <c r="J60" s="27">
        <f t="shared" si="2"/>
        <v>70</v>
      </c>
      <c r="L60" s="25" t="str">
        <f>IFERROR(VLOOKUP(A60,'FAIR Data'!$A$4:$D$266,4,FALSE),"NO")</f>
        <v>NO</v>
      </c>
    </row>
    <row r="61" spans="1:12" hidden="1" x14ac:dyDescent="0.2">
      <c r="A61" s="28">
        <v>1081</v>
      </c>
      <c r="B61" s="29" t="s">
        <v>82</v>
      </c>
      <c r="C61" s="27">
        <f t="shared" si="1"/>
        <v>1081</v>
      </c>
      <c r="D61" s="25" t="s">
        <v>23</v>
      </c>
      <c r="F61" s="30"/>
      <c r="I61" s="26">
        <f>ROW()</f>
        <v>61</v>
      </c>
      <c r="J61" s="27">
        <f t="shared" si="2"/>
        <v>1081</v>
      </c>
      <c r="L61" s="25">
        <f>IFERROR(VLOOKUP(A61,'FAIR Data'!$A$4:$D$266,4,FALSE),"NO")</f>
        <v>21</v>
      </c>
    </row>
    <row r="62" spans="1:12" hidden="1" x14ac:dyDescent="0.2">
      <c r="A62" s="28">
        <v>1121</v>
      </c>
      <c r="B62" s="29" t="s">
        <v>83</v>
      </c>
      <c r="C62" s="27">
        <f t="shared" si="1"/>
        <v>1121</v>
      </c>
      <c r="D62" s="25" t="s">
        <v>23</v>
      </c>
      <c r="F62" s="30"/>
      <c r="I62" s="26">
        <f>ROW()</f>
        <v>62</v>
      </c>
      <c r="J62" s="27">
        <f t="shared" si="2"/>
        <v>1121</v>
      </c>
      <c r="L62" s="25">
        <f>IFERROR(VLOOKUP(A62,'FAIR Data'!$A$4:$D$266,4,FALSE),"NO")</f>
        <v>35</v>
      </c>
    </row>
    <row r="63" spans="1:12" hidden="1" x14ac:dyDescent="0.2">
      <c r="A63" s="28">
        <v>1161</v>
      </c>
      <c r="B63" s="29" t="s">
        <v>84</v>
      </c>
      <c r="C63" s="27">
        <f t="shared" si="1"/>
        <v>1161</v>
      </c>
      <c r="D63" s="25" t="s">
        <v>23</v>
      </c>
      <c r="F63" s="30"/>
      <c r="I63" s="26">
        <f>ROW()</f>
        <v>63</v>
      </c>
      <c r="J63" s="27">
        <f t="shared" si="2"/>
        <v>1161</v>
      </c>
      <c r="L63" s="25">
        <f>IFERROR(VLOOKUP(A63,'FAIR Data'!$A$4:$D$266,4,FALSE),"NO")</f>
        <v>22</v>
      </c>
    </row>
    <row r="64" spans="1:12" hidden="1" x14ac:dyDescent="0.2">
      <c r="A64" s="28">
        <v>1241</v>
      </c>
      <c r="B64" s="29" t="s">
        <v>85</v>
      </c>
      <c r="C64" s="27">
        <f t="shared" si="1"/>
        <v>1241</v>
      </c>
      <c r="D64" s="25" t="s">
        <v>23</v>
      </c>
      <c r="F64" s="30"/>
      <c r="I64" s="26">
        <f>ROW()</f>
        <v>64</v>
      </c>
      <c r="J64" s="27">
        <f t="shared" si="2"/>
        <v>1241</v>
      </c>
      <c r="L64" s="25">
        <f>IFERROR(VLOOKUP(A64,'FAIR Data'!$A$4:$D$266,4,FALSE),"NO")</f>
        <v>22</v>
      </c>
    </row>
    <row r="65" spans="1:12" hidden="1" x14ac:dyDescent="0.2">
      <c r="A65" s="28">
        <v>1281</v>
      </c>
      <c r="B65" s="29" t="s">
        <v>86</v>
      </c>
      <c r="C65" s="27">
        <f t="shared" si="1"/>
        <v>1281</v>
      </c>
      <c r="D65" s="25" t="s">
        <v>23</v>
      </c>
      <c r="F65" s="30"/>
      <c r="I65" s="26">
        <f>ROW()</f>
        <v>65</v>
      </c>
      <c r="J65" s="27">
        <f t="shared" si="2"/>
        <v>1281</v>
      </c>
      <c r="L65" s="25">
        <f>IFERROR(VLOOKUP(A65,'FAIR Data'!$A$4:$D$266,4,FALSE),"NO")</f>
        <v>4</v>
      </c>
    </row>
    <row r="66" spans="1:12" hidden="1" x14ac:dyDescent="0.2">
      <c r="A66" s="28">
        <v>1811</v>
      </c>
      <c r="B66" s="29" t="s">
        <v>87</v>
      </c>
      <c r="C66" s="27">
        <f t="shared" ref="C66:C129" si="3">A66</f>
        <v>1811</v>
      </c>
      <c r="D66" s="25" t="s">
        <v>23</v>
      </c>
      <c r="F66" s="30"/>
      <c r="I66" s="26">
        <f>ROW()</f>
        <v>66</v>
      </c>
      <c r="J66" s="27">
        <f t="shared" ref="J66:J129" si="4">C66</f>
        <v>1811</v>
      </c>
      <c r="L66" s="25">
        <f>IFERROR(VLOOKUP(A66,'FAIR Data'!$A$4:$D$266,4,FALSE),"NO")</f>
        <v>5</v>
      </c>
    </row>
    <row r="67" spans="1:12" hidden="1" x14ac:dyDescent="0.2">
      <c r="A67" s="28">
        <v>1761</v>
      </c>
      <c r="B67" s="29" t="s">
        <v>88</v>
      </c>
      <c r="C67" s="27">
        <f t="shared" si="3"/>
        <v>1761</v>
      </c>
      <c r="D67" s="25" t="s">
        <v>23</v>
      </c>
      <c r="F67" s="30"/>
      <c r="I67" s="26">
        <f>ROW()</f>
        <v>67</v>
      </c>
      <c r="J67" s="27">
        <f t="shared" si="4"/>
        <v>1761</v>
      </c>
      <c r="L67" s="25">
        <f>IFERROR(VLOOKUP(A67,'FAIR Data'!$A$4:$D$266,4,FALSE),"NO")</f>
        <v>2</v>
      </c>
    </row>
    <row r="68" spans="1:12" hidden="1" x14ac:dyDescent="0.2">
      <c r="A68" s="28">
        <v>5005</v>
      </c>
      <c r="B68" s="29" t="s">
        <v>89</v>
      </c>
      <c r="C68" s="27">
        <f t="shared" si="3"/>
        <v>5005</v>
      </c>
      <c r="D68" s="25" t="s">
        <v>23</v>
      </c>
      <c r="F68" s="30"/>
      <c r="I68" s="26">
        <f>ROW()</f>
        <v>68</v>
      </c>
      <c r="J68" s="27">
        <f t="shared" si="4"/>
        <v>5005</v>
      </c>
      <c r="L68" s="25">
        <f>IFERROR(VLOOKUP(A68,'FAIR Data'!$A$4:$D$266,4,FALSE),"NO")</f>
        <v>34</v>
      </c>
    </row>
    <row r="69" spans="1:12" hidden="1" x14ac:dyDescent="0.2">
      <c r="A69" s="28">
        <v>1331</v>
      </c>
      <c r="B69" s="29" t="s">
        <v>90</v>
      </c>
      <c r="C69" s="27">
        <f t="shared" si="3"/>
        <v>1331</v>
      </c>
      <c r="D69" s="25" t="s">
        <v>23</v>
      </c>
      <c r="F69" s="30"/>
      <c r="I69" s="26">
        <f>ROW()</f>
        <v>69</v>
      </c>
      <c r="J69" s="27">
        <f t="shared" si="4"/>
        <v>1331</v>
      </c>
      <c r="L69" s="25">
        <f>IFERROR(VLOOKUP(A69,'FAIR Data'!$A$4:$D$266,4,FALSE),"NO")</f>
        <v>7</v>
      </c>
    </row>
    <row r="70" spans="1:12" hidden="1" x14ac:dyDescent="0.2">
      <c r="A70" s="28">
        <v>9999</v>
      </c>
      <c r="B70" s="29" t="s">
        <v>91</v>
      </c>
      <c r="C70" s="27">
        <f t="shared" si="3"/>
        <v>9999</v>
      </c>
      <c r="D70" s="25" t="s">
        <v>23</v>
      </c>
      <c r="F70" s="30"/>
      <c r="I70" s="26">
        <f>ROW()</f>
        <v>70</v>
      </c>
      <c r="J70" s="27">
        <f t="shared" si="4"/>
        <v>9999</v>
      </c>
      <c r="L70" s="25">
        <f>IFERROR(VLOOKUP(A70,'FAIR Data'!$A$4:$D$266,4,FALSE),"NO")</f>
        <v>4861</v>
      </c>
    </row>
    <row r="71" spans="1:12" hidden="1" x14ac:dyDescent="0.2">
      <c r="A71" s="28">
        <v>3030</v>
      </c>
      <c r="B71" s="29" t="s">
        <v>92</v>
      </c>
      <c r="C71" s="27">
        <f t="shared" si="3"/>
        <v>3030</v>
      </c>
      <c r="D71" s="25" t="s">
        <v>23</v>
      </c>
      <c r="F71" s="30"/>
      <c r="I71" s="26">
        <f>ROW()</f>
        <v>71</v>
      </c>
      <c r="J71" s="27">
        <f t="shared" si="4"/>
        <v>3030</v>
      </c>
      <c r="L71" s="25" t="str">
        <f>IFERROR(VLOOKUP(A71,'FAIR Data'!$A$4:$D$266,4,FALSE),"NO")</f>
        <v>NO</v>
      </c>
    </row>
    <row r="72" spans="1:12" hidden="1" x14ac:dyDescent="0.2">
      <c r="A72" s="28">
        <v>3029</v>
      </c>
      <c r="B72" s="29" t="s">
        <v>93</v>
      </c>
      <c r="C72" s="27">
        <f t="shared" si="3"/>
        <v>3029</v>
      </c>
      <c r="D72" s="25" t="s">
        <v>23</v>
      </c>
      <c r="F72" s="30"/>
      <c r="I72" s="26">
        <f>ROW()</f>
        <v>72</v>
      </c>
      <c r="J72" s="27">
        <f t="shared" si="4"/>
        <v>3029</v>
      </c>
      <c r="L72" s="25" t="str">
        <f>IFERROR(VLOOKUP(A72,'FAIR Data'!$A$4:$D$266,4,FALSE),"NO")</f>
        <v>NO</v>
      </c>
    </row>
    <row r="73" spans="1:12" hidden="1" x14ac:dyDescent="0.2">
      <c r="A73" s="28">
        <v>3600</v>
      </c>
      <c r="B73" s="29" t="s">
        <v>94</v>
      </c>
      <c r="C73" s="27">
        <f t="shared" si="3"/>
        <v>3600</v>
      </c>
      <c r="D73" s="25" t="s">
        <v>23</v>
      </c>
      <c r="F73" s="30"/>
      <c r="I73" s="26">
        <f>ROW()</f>
        <v>73</v>
      </c>
      <c r="J73" s="27">
        <f t="shared" si="4"/>
        <v>3600</v>
      </c>
      <c r="L73" s="25">
        <f>IFERROR(VLOOKUP(A73,'FAIR Data'!$A$4:$D$266,4,FALSE),"NO")</f>
        <v>14</v>
      </c>
    </row>
    <row r="74" spans="1:12" hidden="1" x14ac:dyDescent="0.2">
      <c r="A74" s="28">
        <v>4511</v>
      </c>
      <c r="B74" s="29" t="s">
        <v>95</v>
      </c>
      <c r="C74" s="27">
        <f t="shared" si="3"/>
        <v>4511</v>
      </c>
      <c r="D74" s="25" t="s">
        <v>23</v>
      </c>
      <c r="F74" s="30"/>
      <c r="I74" s="26">
        <f>ROW()</f>
        <v>74</v>
      </c>
      <c r="J74" s="27">
        <f t="shared" si="4"/>
        <v>4511</v>
      </c>
      <c r="L74" s="25">
        <f>IFERROR(VLOOKUP(A74,'FAIR Data'!$A$4:$D$266,4,FALSE),"NO")</f>
        <v>21</v>
      </c>
    </row>
    <row r="75" spans="1:12" hidden="1" x14ac:dyDescent="0.2">
      <c r="A75" s="28">
        <v>5861</v>
      </c>
      <c r="B75" s="29" t="s">
        <v>96</v>
      </c>
      <c r="C75" s="27">
        <f t="shared" si="3"/>
        <v>5861</v>
      </c>
      <c r="D75" s="25" t="s">
        <v>23</v>
      </c>
      <c r="F75" s="30"/>
      <c r="I75" s="26">
        <f>ROW()</f>
        <v>75</v>
      </c>
      <c r="J75" s="27">
        <f t="shared" si="4"/>
        <v>5861</v>
      </c>
      <c r="L75" s="25">
        <f>IFERROR(VLOOKUP(A75,'FAIR Data'!$A$4:$D$266,4,FALSE),"NO")</f>
        <v>35</v>
      </c>
    </row>
    <row r="76" spans="1:12" hidden="1" x14ac:dyDescent="0.2">
      <c r="A76" s="31">
        <v>4381</v>
      </c>
      <c r="B76" s="29" t="s">
        <v>97</v>
      </c>
      <c r="C76" s="27">
        <f t="shared" si="3"/>
        <v>4381</v>
      </c>
      <c r="D76" s="25" t="s">
        <v>23</v>
      </c>
      <c r="F76" s="30"/>
      <c r="I76" s="26">
        <f>ROW()</f>
        <v>76</v>
      </c>
      <c r="J76" s="27">
        <f t="shared" si="4"/>
        <v>4381</v>
      </c>
      <c r="L76" s="25">
        <f>IFERROR(VLOOKUP(A76,'FAIR Data'!$A$4:$D$266,4,FALSE),"NO")</f>
        <v>17</v>
      </c>
    </row>
    <row r="77" spans="1:12" hidden="1" x14ac:dyDescent="0.2">
      <c r="A77" s="28">
        <v>122</v>
      </c>
      <c r="B77" s="29" t="s">
        <v>98</v>
      </c>
      <c r="C77" s="27">
        <f t="shared" si="3"/>
        <v>122</v>
      </c>
      <c r="D77" s="25" t="s">
        <v>23</v>
      </c>
      <c r="F77" s="30"/>
      <c r="I77" s="26">
        <f>ROW()</f>
        <v>77</v>
      </c>
      <c r="J77" s="27">
        <f t="shared" si="4"/>
        <v>122</v>
      </c>
      <c r="L77" s="25">
        <f>IFERROR(VLOOKUP(A77,'FAIR Data'!$A$4:$D$266,4,FALSE),"NO")</f>
        <v>27</v>
      </c>
    </row>
    <row r="78" spans="1:12" hidden="1" x14ac:dyDescent="0.2">
      <c r="A78" s="28">
        <v>5061</v>
      </c>
      <c r="B78" s="29" t="s">
        <v>99</v>
      </c>
      <c r="C78" s="27">
        <f t="shared" si="3"/>
        <v>5061</v>
      </c>
      <c r="D78" s="25" t="s">
        <v>23</v>
      </c>
      <c r="F78" s="30"/>
      <c r="I78" s="26">
        <f>ROW()</f>
        <v>78</v>
      </c>
      <c r="J78" s="27">
        <f t="shared" si="4"/>
        <v>5061</v>
      </c>
      <c r="L78" s="25">
        <f>IFERROR(VLOOKUP(A78,'FAIR Data'!$A$4:$D$266,4,FALSE),"NO")</f>
        <v>5</v>
      </c>
    </row>
    <row r="79" spans="1:12" hidden="1" x14ac:dyDescent="0.2">
      <c r="A79" s="28">
        <v>5981</v>
      </c>
      <c r="B79" s="29" t="s">
        <v>100</v>
      </c>
      <c r="C79" s="27">
        <f t="shared" si="3"/>
        <v>5981</v>
      </c>
      <c r="D79" s="25" t="s">
        <v>23</v>
      </c>
      <c r="F79" s="30"/>
      <c r="I79" s="26">
        <f>ROW()</f>
        <v>79</v>
      </c>
      <c r="J79" s="27">
        <f t="shared" si="4"/>
        <v>5981</v>
      </c>
      <c r="L79" s="25">
        <f>IFERROR(VLOOKUP(A79,'FAIR Data'!$A$4:$D$266,4,FALSE),"NO")</f>
        <v>29</v>
      </c>
    </row>
    <row r="80" spans="1:12" hidden="1" x14ac:dyDescent="0.2">
      <c r="A80" s="28">
        <v>211</v>
      </c>
      <c r="B80" s="29" t="s">
        <v>101</v>
      </c>
      <c r="C80" s="27">
        <f t="shared" si="3"/>
        <v>211</v>
      </c>
      <c r="D80" s="25" t="s">
        <v>23</v>
      </c>
      <c r="F80" s="30"/>
      <c r="I80" s="26">
        <f>ROW()</f>
        <v>80</v>
      </c>
      <c r="J80" s="27">
        <f t="shared" si="4"/>
        <v>211</v>
      </c>
      <c r="L80" s="25">
        <f>IFERROR(VLOOKUP(A80,'FAIR Data'!$A$4:$D$266,4,FALSE),"NO")</f>
        <v>16</v>
      </c>
    </row>
    <row r="81" spans="1:12" hidden="1" x14ac:dyDescent="0.2">
      <c r="A81" s="28">
        <v>4121</v>
      </c>
      <c r="B81" s="29" t="s">
        <v>102</v>
      </c>
      <c r="C81" s="27">
        <f t="shared" si="3"/>
        <v>4121</v>
      </c>
      <c r="D81" s="25" t="s">
        <v>23</v>
      </c>
      <c r="F81" s="30"/>
      <c r="I81" s="26">
        <f>ROW()</f>
        <v>81</v>
      </c>
      <c r="J81" s="27">
        <f t="shared" si="4"/>
        <v>4121</v>
      </c>
      <c r="L81" s="25">
        <f>IFERROR(VLOOKUP(A81,'FAIR Data'!$A$4:$D$266,4,FALSE),"NO")</f>
        <v>21</v>
      </c>
    </row>
    <row r="82" spans="1:12" hidden="1" x14ac:dyDescent="0.2">
      <c r="A82" s="28">
        <v>5381</v>
      </c>
      <c r="B82" s="29" t="s">
        <v>103</v>
      </c>
      <c r="C82" s="27">
        <f t="shared" si="3"/>
        <v>5381</v>
      </c>
      <c r="D82" s="25" t="s">
        <v>23</v>
      </c>
      <c r="F82" s="30"/>
      <c r="I82" s="26">
        <f>ROW()</f>
        <v>82</v>
      </c>
      <c r="J82" s="27">
        <f t="shared" si="4"/>
        <v>5381</v>
      </c>
      <c r="L82" s="25">
        <f>IFERROR(VLOOKUP(A82,'FAIR Data'!$A$4:$D$266,4,FALSE),"NO")</f>
        <v>20</v>
      </c>
    </row>
    <row r="83" spans="1:12" hidden="1" x14ac:dyDescent="0.2">
      <c r="A83" s="28">
        <v>1561</v>
      </c>
      <c r="B83" s="29" t="s">
        <v>104</v>
      </c>
      <c r="C83" s="27">
        <f t="shared" si="3"/>
        <v>1561</v>
      </c>
      <c r="D83" s="25" t="s">
        <v>23</v>
      </c>
      <c r="F83" s="30"/>
      <c r="I83" s="26">
        <f>ROW()</f>
        <v>83</v>
      </c>
      <c r="J83" s="27">
        <f t="shared" si="4"/>
        <v>1561</v>
      </c>
      <c r="L83" s="25">
        <f>IFERROR(VLOOKUP(A83,'FAIR Data'!$A$4:$D$266,4,FALSE),"NO")</f>
        <v>24</v>
      </c>
    </row>
    <row r="84" spans="1:12" hidden="1" x14ac:dyDescent="0.2">
      <c r="A84" s="28">
        <v>4070</v>
      </c>
      <c r="B84" s="29" t="s">
        <v>105</v>
      </c>
      <c r="C84" s="27">
        <f t="shared" si="3"/>
        <v>4070</v>
      </c>
      <c r="D84" s="25" t="s">
        <v>23</v>
      </c>
      <c r="F84" s="30"/>
      <c r="I84" s="26">
        <f>ROW()</f>
        <v>84</v>
      </c>
      <c r="J84" s="27">
        <f t="shared" si="4"/>
        <v>4070</v>
      </c>
      <c r="L84" s="25" t="str">
        <f>IFERROR(VLOOKUP(A84,'FAIR Data'!$A$4:$D$266,4,FALSE),"NO")</f>
        <v>NO</v>
      </c>
    </row>
    <row r="85" spans="1:12" hidden="1" x14ac:dyDescent="0.2">
      <c r="A85" s="28">
        <v>1601</v>
      </c>
      <c r="B85" s="29" t="s">
        <v>106</v>
      </c>
      <c r="C85" s="27">
        <f t="shared" si="3"/>
        <v>1601</v>
      </c>
      <c r="D85" s="25" t="s">
        <v>23</v>
      </c>
      <c r="F85" s="30"/>
      <c r="I85" s="26">
        <f>ROW()</f>
        <v>85</v>
      </c>
      <c r="J85" s="27">
        <f t="shared" si="4"/>
        <v>1601</v>
      </c>
      <c r="L85" s="25">
        <f>IFERROR(VLOOKUP(A85,'FAIR Data'!$A$4:$D$266,4,FALSE),"NO")</f>
        <v>21</v>
      </c>
    </row>
    <row r="86" spans="1:12" hidden="1" x14ac:dyDescent="0.2">
      <c r="A86" s="28">
        <v>1641</v>
      </c>
      <c r="B86" s="29" t="s">
        <v>107</v>
      </c>
      <c r="C86" s="27">
        <f t="shared" si="3"/>
        <v>1641</v>
      </c>
      <c r="D86" s="25" t="s">
        <v>23</v>
      </c>
      <c r="F86" s="30"/>
      <c r="I86" s="26">
        <f>ROW()</f>
        <v>86</v>
      </c>
      <c r="J86" s="27">
        <f t="shared" si="4"/>
        <v>1641</v>
      </c>
      <c r="L86" s="25">
        <f>IFERROR(VLOOKUP(A86,'FAIR Data'!$A$4:$D$266,4,FALSE),"NO")</f>
        <v>11</v>
      </c>
    </row>
    <row r="87" spans="1:12" hidden="1" x14ac:dyDescent="0.2">
      <c r="A87" s="28">
        <v>2351</v>
      </c>
      <c r="B87" s="29" t="s">
        <v>108</v>
      </c>
      <c r="C87" s="27">
        <f t="shared" si="3"/>
        <v>2351</v>
      </c>
      <c r="D87" s="25" t="s">
        <v>23</v>
      </c>
      <c r="F87" s="30"/>
      <c r="I87" s="26">
        <f>ROW()</f>
        <v>87</v>
      </c>
      <c r="J87" s="27">
        <f t="shared" si="4"/>
        <v>2351</v>
      </c>
      <c r="L87" s="25">
        <f>IFERROR(VLOOKUP(A87,'FAIR Data'!$A$4:$D$266,4,FALSE),"NO")</f>
        <v>25</v>
      </c>
    </row>
    <row r="88" spans="1:12" hidden="1" x14ac:dyDescent="0.2">
      <c r="A88" s="28">
        <v>5051</v>
      </c>
      <c r="B88" s="29" t="s">
        <v>109</v>
      </c>
      <c r="C88" s="27">
        <f t="shared" si="3"/>
        <v>5051</v>
      </c>
      <c r="D88" s="25" t="s">
        <v>23</v>
      </c>
      <c r="F88" s="30"/>
      <c r="I88" s="26">
        <f>ROW()</f>
        <v>88</v>
      </c>
      <c r="J88" s="27">
        <f t="shared" si="4"/>
        <v>5051</v>
      </c>
      <c r="L88" s="25">
        <f>IFERROR(VLOOKUP(A88,'FAIR Data'!$A$4:$D$266,4,FALSE),"NO")</f>
        <v>22</v>
      </c>
    </row>
    <row r="89" spans="1:12" hidden="1" x14ac:dyDescent="0.2">
      <c r="A89" s="28">
        <v>4651</v>
      </c>
      <c r="B89" s="29" t="s">
        <v>110</v>
      </c>
      <c r="C89" s="27">
        <f t="shared" si="3"/>
        <v>4651</v>
      </c>
      <c r="D89" s="25" t="s">
        <v>23</v>
      </c>
      <c r="F89" s="30"/>
      <c r="I89" s="26">
        <f>ROW()</f>
        <v>89</v>
      </c>
      <c r="J89" s="27">
        <f t="shared" si="4"/>
        <v>4651</v>
      </c>
      <c r="L89" s="25">
        <f>IFERROR(VLOOKUP(A89,'FAIR Data'!$A$4:$D$266,4,FALSE),"NO")</f>
        <v>15</v>
      </c>
    </row>
    <row r="90" spans="1:12" hidden="1" x14ac:dyDescent="0.2">
      <c r="A90" s="28">
        <v>251</v>
      </c>
      <c r="B90" s="29" t="s">
        <v>111</v>
      </c>
      <c r="C90" s="27">
        <f t="shared" si="3"/>
        <v>251</v>
      </c>
      <c r="D90" s="25" t="s">
        <v>23</v>
      </c>
      <c r="F90" s="30"/>
      <c r="I90" s="26">
        <f>ROW()</f>
        <v>90</v>
      </c>
      <c r="J90" s="27">
        <f t="shared" si="4"/>
        <v>251</v>
      </c>
      <c r="L90" s="25">
        <f>IFERROR(VLOOKUP(A90,'FAIR Data'!$A$4:$D$266,4,FALSE),"NO")</f>
        <v>4</v>
      </c>
    </row>
    <row r="91" spans="1:12" hidden="1" x14ac:dyDescent="0.2">
      <c r="A91" s="27">
        <v>9996</v>
      </c>
      <c r="B91" s="29" t="s">
        <v>316</v>
      </c>
      <c r="C91" s="27">
        <f t="shared" si="3"/>
        <v>9996</v>
      </c>
      <c r="D91" s="25" t="s">
        <v>23</v>
      </c>
      <c r="I91" s="26">
        <f>ROW()</f>
        <v>91</v>
      </c>
      <c r="J91" s="26">
        <f t="shared" si="4"/>
        <v>9996</v>
      </c>
    </row>
    <row r="92" spans="1:12" hidden="1" x14ac:dyDescent="0.2">
      <c r="A92" s="28">
        <v>71</v>
      </c>
      <c r="B92" s="29" t="s">
        <v>112</v>
      </c>
      <c r="C92" s="27">
        <f t="shared" si="3"/>
        <v>71</v>
      </c>
      <c r="D92" s="25" t="s">
        <v>23</v>
      </c>
      <c r="F92" s="30"/>
      <c r="I92" s="26">
        <f>ROW()</f>
        <v>92</v>
      </c>
      <c r="J92" s="27">
        <f t="shared" si="4"/>
        <v>71</v>
      </c>
      <c r="L92" s="25">
        <f>IFERROR(VLOOKUP(A92,'FAIR Data'!$A$4:$D$266,4,FALSE),"NO")</f>
        <v>28</v>
      </c>
    </row>
    <row r="93" spans="1:12" hidden="1" x14ac:dyDescent="0.2">
      <c r="A93" s="28">
        <v>1721</v>
      </c>
      <c r="B93" s="29" t="s">
        <v>113</v>
      </c>
      <c r="C93" s="27">
        <f t="shared" si="3"/>
        <v>1721</v>
      </c>
      <c r="D93" s="25" t="s">
        <v>23</v>
      </c>
      <c r="F93" s="30"/>
      <c r="I93" s="26">
        <f>ROW()</f>
        <v>93</v>
      </c>
      <c r="J93" s="27">
        <f t="shared" si="4"/>
        <v>1721</v>
      </c>
      <c r="L93" s="25">
        <f>IFERROR(VLOOKUP(A93,'FAIR Data'!$A$4:$D$266,4,FALSE),"NO")</f>
        <v>12</v>
      </c>
    </row>
    <row r="94" spans="1:12" hidden="1" x14ac:dyDescent="0.2">
      <c r="A94" s="28">
        <v>5006</v>
      </c>
      <c r="B94" s="29" t="s">
        <v>114</v>
      </c>
      <c r="C94" s="27">
        <f t="shared" si="3"/>
        <v>5006</v>
      </c>
      <c r="D94" s="25" t="s">
        <v>23</v>
      </c>
      <c r="F94" s="30"/>
      <c r="I94" s="26">
        <f>ROW()</f>
        <v>94</v>
      </c>
      <c r="J94" s="27">
        <f t="shared" si="4"/>
        <v>5006</v>
      </c>
      <c r="L94" s="25" t="str">
        <f>IFERROR(VLOOKUP(A94,'FAIR Data'!$A$4:$D$266,4,FALSE),"NO")</f>
        <v>NO</v>
      </c>
    </row>
    <row r="95" spans="1:12" hidden="1" x14ac:dyDescent="0.2">
      <c r="A95" s="28">
        <v>5032</v>
      </c>
      <c r="B95" s="29" t="s">
        <v>115</v>
      </c>
      <c r="C95" s="27">
        <f t="shared" si="3"/>
        <v>5032</v>
      </c>
      <c r="D95" s="25" t="s">
        <v>23</v>
      </c>
      <c r="F95" s="30"/>
      <c r="I95" s="26">
        <f>ROW()</f>
        <v>95</v>
      </c>
      <c r="J95" s="27">
        <f t="shared" si="4"/>
        <v>5032</v>
      </c>
      <c r="L95" s="25">
        <f>IFERROR(VLOOKUP(A95,'FAIR Data'!$A$4:$D$266,4,FALSE),"NO")</f>
        <v>8</v>
      </c>
    </row>
    <row r="96" spans="1:12" hidden="1" x14ac:dyDescent="0.2">
      <c r="A96" s="28">
        <v>5029</v>
      </c>
      <c r="B96" s="29" t="s">
        <v>116</v>
      </c>
      <c r="C96" s="27">
        <f t="shared" si="3"/>
        <v>5029</v>
      </c>
      <c r="D96" s="25" t="s">
        <v>23</v>
      </c>
      <c r="F96" s="30"/>
      <c r="I96" s="26">
        <f>ROW()</f>
        <v>96</v>
      </c>
      <c r="J96" s="27">
        <f t="shared" si="4"/>
        <v>5029</v>
      </c>
      <c r="L96" s="25">
        <f>IFERROR(VLOOKUP(A96,'FAIR Data'!$A$4:$D$266,4,FALSE),"NO")</f>
        <v>16</v>
      </c>
    </row>
    <row r="97" spans="1:12" hidden="1" x14ac:dyDescent="0.2">
      <c r="A97" s="28">
        <v>1801</v>
      </c>
      <c r="B97" s="29" t="s">
        <v>117</v>
      </c>
      <c r="C97" s="27">
        <f t="shared" si="3"/>
        <v>1801</v>
      </c>
      <c r="D97" s="25" t="s">
        <v>23</v>
      </c>
      <c r="F97" s="30"/>
      <c r="I97" s="26">
        <f>ROW()</f>
        <v>97</v>
      </c>
      <c r="J97" s="27">
        <f t="shared" si="4"/>
        <v>1801</v>
      </c>
      <c r="L97" s="25">
        <f>IFERROR(VLOOKUP(A97,'FAIR Data'!$A$4:$D$266,4,FALSE),"NO")</f>
        <v>14</v>
      </c>
    </row>
    <row r="98" spans="1:12" hidden="1" x14ac:dyDescent="0.2">
      <c r="A98" s="28">
        <v>761</v>
      </c>
      <c r="B98" s="29" t="s">
        <v>118</v>
      </c>
      <c r="C98" s="27">
        <f t="shared" si="3"/>
        <v>761</v>
      </c>
      <c r="D98" s="25" t="s">
        <v>23</v>
      </c>
      <c r="F98" s="30"/>
      <c r="I98" s="26">
        <f>ROW()</f>
        <v>98</v>
      </c>
      <c r="J98" s="27">
        <f t="shared" si="4"/>
        <v>761</v>
      </c>
      <c r="L98" s="25">
        <f>IFERROR(VLOOKUP(A98,'FAIR Data'!$A$4:$D$266,4,FALSE),"NO")</f>
        <v>21</v>
      </c>
    </row>
    <row r="99" spans="1:12" hidden="1" x14ac:dyDescent="0.2">
      <c r="A99" s="28">
        <v>1841</v>
      </c>
      <c r="B99" s="29" t="s">
        <v>119</v>
      </c>
      <c r="C99" s="27">
        <f t="shared" si="3"/>
        <v>1841</v>
      </c>
      <c r="D99" s="25" t="s">
        <v>23</v>
      </c>
      <c r="F99" s="30"/>
      <c r="I99" s="26">
        <f>ROW()</f>
        <v>99</v>
      </c>
      <c r="J99" s="27">
        <f t="shared" si="4"/>
        <v>1841</v>
      </c>
      <c r="L99" s="25">
        <f>IFERROR(VLOOKUP(A99,'FAIR Data'!$A$4:$D$266,4,FALSE),"NO")</f>
        <v>11</v>
      </c>
    </row>
    <row r="100" spans="1:12" hidden="1" x14ac:dyDescent="0.2">
      <c r="A100" s="28">
        <v>1921</v>
      </c>
      <c r="B100" s="29" t="s">
        <v>120</v>
      </c>
      <c r="C100" s="27">
        <f t="shared" si="3"/>
        <v>1921</v>
      </c>
      <c r="D100" s="25" t="s">
        <v>23</v>
      </c>
      <c r="F100" s="30"/>
      <c r="I100" s="26">
        <f>ROW()</f>
        <v>100</v>
      </c>
      <c r="J100" s="27">
        <f t="shared" si="4"/>
        <v>1921</v>
      </c>
      <c r="L100" s="25">
        <f>IFERROR(VLOOKUP(A100,'FAIR Data'!$A$4:$D$266,4,FALSE),"NO")</f>
        <v>42</v>
      </c>
    </row>
    <row r="101" spans="1:12" hidden="1" x14ac:dyDescent="0.2">
      <c r="A101" s="28">
        <v>2001</v>
      </c>
      <c r="B101" s="29" t="s">
        <v>121</v>
      </c>
      <c r="C101" s="27">
        <f t="shared" si="3"/>
        <v>2001</v>
      </c>
      <c r="D101" s="25" t="s">
        <v>23</v>
      </c>
      <c r="F101" s="30"/>
      <c r="I101" s="26">
        <f>ROW()</f>
        <v>101</v>
      </c>
      <c r="J101" s="27">
        <f t="shared" si="4"/>
        <v>2001</v>
      </c>
      <c r="L101" s="25">
        <f>IFERROR(VLOOKUP(A101,'FAIR Data'!$A$4:$D$266,4,FALSE),"NO")</f>
        <v>40</v>
      </c>
    </row>
    <row r="102" spans="1:12" hidden="1" x14ac:dyDescent="0.2">
      <c r="A102" s="28">
        <v>3024</v>
      </c>
      <c r="B102" s="29" t="s">
        <v>122</v>
      </c>
      <c r="C102" s="27">
        <f t="shared" si="3"/>
        <v>3024</v>
      </c>
      <c r="D102" s="25" t="s">
        <v>23</v>
      </c>
      <c r="F102" s="30"/>
      <c r="I102" s="26">
        <f>ROW()</f>
        <v>102</v>
      </c>
      <c r="J102" s="27">
        <f t="shared" si="4"/>
        <v>3024</v>
      </c>
      <c r="L102" s="25">
        <f>IFERROR(VLOOKUP(A102,'FAIR Data'!$A$4:$D$266,4,FALSE),"NO")</f>
        <v>39</v>
      </c>
    </row>
    <row r="103" spans="1:12" hidden="1" x14ac:dyDescent="0.2">
      <c r="A103" s="28">
        <v>5561</v>
      </c>
      <c r="B103" s="29" t="s">
        <v>123</v>
      </c>
      <c r="C103" s="27">
        <f t="shared" si="3"/>
        <v>5561</v>
      </c>
      <c r="D103" s="25" t="s">
        <v>23</v>
      </c>
      <c r="F103" s="30"/>
      <c r="I103" s="26">
        <f>ROW()</f>
        <v>103</v>
      </c>
      <c r="J103" s="27">
        <f t="shared" si="4"/>
        <v>5561</v>
      </c>
      <c r="L103" s="25">
        <f>IFERROR(VLOOKUP(A103,'FAIR Data'!$A$4:$D$266,4,FALSE),"NO")</f>
        <v>12</v>
      </c>
    </row>
    <row r="104" spans="1:12" hidden="1" x14ac:dyDescent="0.2">
      <c r="A104" s="28">
        <v>3101</v>
      </c>
      <c r="B104" s="29" t="s">
        <v>124</v>
      </c>
      <c r="C104" s="27">
        <f t="shared" si="3"/>
        <v>3101</v>
      </c>
      <c r="D104" s="25" t="s">
        <v>23</v>
      </c>
      <c r="F104" s="30"/>
      <c r="I104" s="26">
        <f>ROW()</f>
        <v>104</v>
      </c>
      <c r="J104" s="27">
        <f t="shared" si="4"/>
        <v>3101</v>
      </c>
      <c r="L104" s="25">
        <f>IFERROR(VLOOKUP(A104,'FAIR Data'!$A$4:$D$266,4,FALSE),"NO")</f>
        <v>7</v>
      </c>
    </row>
    <row r="105" spans="1:12" hidden="1" x14ac:dyDescent="0.2">
      <c r="A105" s="28">
        <v>1361</v>
      </c>
      <c r="B105" s="29" t="s">
        <v>125</v>
      </c>
      <c r="C105" s="27">
        <f t="shared" si="3"/>
        <v>1361</v>
      </c>
      <c r="D105" s="25" t="s">
        <v>23</v>
      </c>
      <c r="F105" s="30"/>
      <c r="I105" s="26">
        <f>ROW()</f>
        <v>105</v>
      </c>
      <c r="J105" s="27">
        <f t="shared" si="4"/>
        <v>1361</v>
      </c>
      <c r="L105" s="25">
        <f>IFERROR(VLOOKUP(A105,'FAIR Data'!$A$4:$D$266,4,FALSE),"NO")</f>
        <v>29</v>
      </c>
    </row>
    <row r="106" spans="1:12" hidden="1" x14ac:dyDescent="0.2">
      <c r="A106" s="28">
        <v>2081</v>
      </c>
      <c r="B106" s="29" t="s">
        <v>126</v>
      </c>
      <c r="C106" s="27">
        <f t="shared" si="3"/>
        <v>2081</v>
      </c>
      <c r="D106" s="25" t="s">
        <v>23</v>
      </c>
      <c r="F106" s="30"/>
      <c r="I106" s="26">
        <f>ROW()</f>
        <v>106</v>
      </c>
      <c r="J106" s="27">
        <f t="shared" si="4"/>
        <v>2081</v>
      </c>
      <c r="L106" s="25">
        <f>IFERROR(VLOOKUP(A106,'FAIR Data'!$A$4:$D$266,4,FALSE),"NO")</f>
        <v>30</v>
      </c>
    </row>
    <row r="107" spans="1:12" hidden="1" x14ac:dyDescent="0.2">
      <c r="A107" s="28">
        <v>4031</v>
      </c>
      <c r="B107" s="29" t="s">
        <v>127</v>
      </c>
      <c r="C107" s="27">
        <f t="shared" si="3"/>
        <v>4031</v>
      </c>
      <c r="D107" s="25" t="s">
        <v>23</v>
      </c>
      <c r="F107" s="30"/>
      <c r="I107" s="26">
        <f>ROW()</f>
        <v>107</v>
      </c>
      <c r="J107" s="27">
        <f t="shared" si="4"/>
        <v>4031</v>
      </c>
      <c r="L107" s="25">
        <f>IFERROR(VLOOKUP(A107,'FAIR Data'!$A$4:$D$266,4,FALSE),"NO")</f>
        <v>60</v>
      </c>
    </row>
    <row r="108" spans="1:12" hidden="1" x14ac:dyDescent="0.2">
      <c r="A108" s="28">
        <v>721</v>
      </c>
      <c r="B108" s="29" t="s">
        <v>128</v>
      </c>
      <c r="C108" s="27">
        <f t="shared" si="3"/>
        <v>721</v>
      </c>
      <c r="D108" s="25" t="s">
        <v>23</v>
      </c>
      <c r="F108" s="30"/>
      <c r="I108" s="26">
        <f>ROW()</f>
        <v>108</v>
      </c>
      <c r="J108" s="27">
        <f t="shared" si="4"/>
        <v>721</v>
      </c>
      <c r="L108" s="25">
        <f>IFERROR(VLOOKUP(A108,'FAIR Data'!$A$4:$D$266,4,FALSE),"NO")</f>
        <v>17</v>
      </c>
    </row>
    <row r="109" spans="1:12" hidden="1" x14ac:dyDescent="0.2">
      <c r="A109" s="28">
        <v>4801</v>
      </c>
      <c r="B109" s="29" t="s">
        <v>129</v>
      </c>
      <c r="C109" s="27">
        <f t="shared" si="3"/>
        <v>4801</v>
      </c>
      <c r="D109" s="25" t="s">
        <v>23</v>
      </c>
      <c r="F109" s="30"/>
      <c r="I109" s="26">
        <f>ROW()</f>
        <v>109</v>
      </c>
      <c r="J109" s="27">
        <f t="shared" si="4"/>
        <v>4801</v>
      </c>
      <c r="L109" s="25">
        <f>IFERROR(VLOOKUP(A109,'FAIR Data'!$A$4:$D$266,4,FALSE),"NO")</f>
        <v>25</v>
      </c>
    </row>
    <row r="110" spans="1:12" hidden="1" x14ac:dyDescent="0.2">
      <c r="A110" s="28">
        <v>2060</v>
      </c>
      <c r="B110" s="29" t="s">
        <v>130</v>
      </c>
      <c r="C110" s="27">
        <f t="shared" si="3"/>
        <v>2060</v>
      </c>
      <c r="D110" s="25" t="s">
        <v>23</v>
      </c>
      <c r="F110" s="30"/>
      <c r="I110" s="26">
        <f>ROW()</f>
        <v>110</v>
      </c>
      <c r="J110" s="27">
        <f t="shared" si="4"/>
        <v>2060</v>
      </c>
      <c r="L110" s="25">
        <f>IFERROR(VLOOKUP(A110,'FAIR Data'!$A$4:$D$266,4,FALSE),"NO")</f>
        <v>10</v>
      </c>
    </row>
    <row r="111" spans="1:12" hidden="1" x14ac:dyDescent="0.2">
      <c r="A111" s="28">
        <v>2021</v>
      </c>
      <c r="B111" s="29" t="s">
        <v>131</v>
      </c>
      <c r="C111" s="27">
        <f t="shared" si="3"/>
        <v>2021</v>
      </c>
      <c r="D111" s="25" t="s">
        <v>23</v>
      </c>
      <c r="F111" s="30"/>
      <c r="I111" s="26">
        <f>ROW()</f>
        <v>111</v>
      </c>
      <c r="J111" s="27">
        <f t="shared" si="4"/>
        <v>2021</v>
      </c>
      <c r="L111" s="25">
        <f>IFERROR(VLOOKUP(A111,'FAIR Data'!$A$4:$D$266,4,FALSE),"NO")</f>
        <v>1</v>
      </c>
    </row>
    <row r="112" spans="1:12" hidden="1" x14ac:dyDescent="0.2">
      <c r="A112" s="28">
        <v>2161</v>
      </c>
      <c r="B112" s="29" t="s">
        <v>132</v>
      </c>
      <c r="C112" s="27">
        <f t="shared" si="3"/>
        <v>2161</v>
      </c>
      <c r="D112" s="25" t="s">
        <v>23</v>
      </c>
      <c r="F112" s="30"/>
      <c r="I112" s="26">
        <f>ROW()</f>
        <v>112</v>
      </c>
      <c r="J112" s="27">
        <f t="shared" si="4"/>
        <v>2161</v>
      </c>
      <c r="L112" s="25">
        <f>IFERROR(VLOOKUP(A112,'FAIR Data'!$A$4:$D$266,4,FALSE),"NO")</f>
        <v>18</v>
      </c>
    </row>
    <row r="113" spans="1:12" hidden="1" x14ac:dyDescent="0.2">
      <c r="A113" s="28">
        <v>311</v>
      </c>
      <c r="B113" s="29" t="s">
        <v>133</v>
      </c>
      <c r="C113" s="27">
        <f t="shared" si="3"/>
        <v>311</v>
      </c>
      <c r="D113" s="25" t="s">
        <v>23</v>
      </c>
      <c r="F113" s="30"/>
      <c r="I113" s="26">
        <f>ROW()</f>
        <v>113</v>
      </c>
      <c r="J113" s="27">
        <f t="shared" si="4"/>
        <v>311</v>
      </c>
      <c r="L113" s="25">
        <f>IFERROR(VLOOKUP(A113,'FAIR Data'!$A$4:$D$266,4,FALSE),"NO")</f>
        <v>23</v>
      </c>
    </row>
    <row r="114" spans="1:12" hidden="1" x14ac:dyDescent="0.2">
      <c r="A114" s="28">
        <v>2241</v>
      </c>
      <c r="B114" s="29" t="s">
        <v>134</v>
      </c>
      <c r="C114" s="27">
        <f t="shared" si="3"/>
        <v>2241</v>
      </c>
      <c r="D114" s="25" t="s">
        <v>23</v>
      </c>
      <c r="F114" s="30"/>
      <c r="I114" s="26">
        <f>ROW()</f>
        <v>114</v>
      </c>
      <c r="J114" s="27">
        <f t="shared" si="4"/>
        <v>2241</v>
      </c>
      <c r="L114" s="25">
        <f>IFERROR(VLOOKUP(A114,'FAIR Data'!$A$4:$D$266,4,FALSE),"NO")</f>
        <v>32</v>
      </c>
    </row>
    <row r="115" spans="1:12" hidden="1" x14ac:dyDescent="0.2">
      <c r="A115" s="28">
        <v>2261</v>
      </c>
      <c r="B115" s="29" t="s">
        <v>135</v>
      </c>
      <c r="C115" s="27">
        <f t="shared" si="3"/>
        <v>2261</v>
      </c>
      <c r="D115" s="25" t="s">
        <v>23</v>
      </c>
      <c r="F115" s="30"/>
      <c r="I115" s="26">
        <f>ROW()</f>
        <v>115</v>
      </c>
      <c r="J115" s="27">
        <f t="shared" si="4"/>
        <v>2261</v>
      </c>
      <c r="L115" s="25">
        <f>IFERROR(VLOOKUP(A115,'FAIR Data'!$A$4:$D$266,4,FALSE),"NO")</f>
        <v>8</v>
      </c>
    </row>
    <row r="116" spans="1:12" hidden="1" x14ac:dyDescent="0.2">
      <c r="A116" s="28">
        <v>2281</v>
      </c>
      <c r="B116" s="29" t="s">
        <v>136</v>
      </c>
      <c r="C116" s="27">
        <f t="shared" si="3"/>
        <v>2281</v>
      </c>
      <c r="D116" s="25" t="s">
        <v>23</v>
      </c>
      <c r="F116" s="30"/>
      <c r="I116" s="26">
        <f>ROW()</f>
        <v>116</v>
      </c>
      <c r="J116" s="27">
        <f t="shared" si="4"/>
        <v>2281</v>
      </c>
      <c r="L116" s="25">
        <f>IFERROR(VLOOKUP(A116,'FAIR Data'!$A$4:$D$266,4,FALSE),"NO")</f>
        <v>39</v>
      </c>
    </row>
    <row r="117" spans="1:12" hidden="1" x14ac:dyDescent="0.2">
      <c r="A117" s="28">
        <v>2321</v>
      </c>
      <c r="B117" s="29" t="s">
        <v>137</v>
      </c>
      <c r="C117" s="27">
        <f t="shared" si="3"/>
        <v>2321</v>
      </c>
      <c r="D117" s="25" t="s">
        <v>23</v>
      </c>
      <c r="F117" s="30"/>
      <c r="I117" s="26">
        <f>ROW()</f>
        <v>117</v>
      </c>
      <c r="J117" s="27">
        <f t="shared" si="4"/>
        <v>2321</v>
      </c>
      <c r="L117" s="25">
        <f>IFERROR(VLOOKUP(A117,'FAIR Data'!$A$4:$D$266,4,FALSE),"NO")</f>
        <v>11</v>
      </c>
    </row>
    <row r="118" spans="1:12" hidden="1" x14ac:dyDescent="0.2">
      <c r="A118" s="28">
        <v>4491</v>
      </c>
      <c r="B118" s="29" t="s">
        <v>138</v>
      </c>
      <c r="C118" s="27">
        <f t="shared" si="3"/>
        <v>4491</v>
      </c>
      <c r="D118" s="25" t="s">
        <v>23</v>
      </c>
      <c r="F118" s="30"/>
      <c r="I118" s="26">
        <f>ROW()</f>
        <v>118</v>
      </c>
      <c r="J118" s="27">
        <f t="shared" si="4"/>
        <v>4491</v>
      </c>
      <c r="L118" s="25">
        <f>IFERROR(VLOOKUP(A118,'FAIR Data'!$A$4:$D$266,4,FALSE),"NO")</f>
        <v>33</v>
      </c>
    </row>
    <row r="119" spans="1:12" hidden="1" x14ac:dyDescent="0.2">
      <c r="A119" s="28">
        <v>1881</v>
      </c>
      <c r="B119" s="29" t="s">
        <v>139</v>
      </c>
      <c r="C119" s="27">
        <f t="shared" si="3"/>
        <v>1881</v>
      </c>
      <c r="D119" s="25" t="s">
        <v>23</v>
      </c>
      <c r="F119" s="30"/>
      <c r="I119" s="26">
        <f>ROW()</f>
        <v>119</v>
      </c>
      <c r="J119" s="27">
        <f t="shared" si="4"/>
        <v>1881</v>
      </c>
      <c r="L119" s="25">
        <f>IFERROR(VLOOKUP(A119,'FAIR Data'!$A$4:$D$266,4,FALSE),"NO")</f>
        <v>29</v>
      </c>
    </row>
    <row r="120" spans="1:12" hidden="1" x14ac:dyDescent="0.2">
      <c r="A120" s="28">
        <v>5831</v>
      </c>
      <c r="B120" s="29" t="s">
        <v>140</v>
      </c>
      <c r="C120" s="27">
        <f t="shared" si="3"/>
        <v>5831</v>
      </c>
      <c r="D120" s="25" t="s">
        <v>23</v>
      </c>
      <c r="F120" s="30"/>
      <c r="I120" s="26">
        <f>ROW()</f>
        <v>120</v>
      </c>
      <c r="J120" s="27">
        <f t="shared" si="4"/>
        <v>5831</v>
      </c>
      <c r="L120" s="25">
        <f>IFERROR(VLOOKUP(A120,'FAIR Data'!$A$4:$D$266,4,FALSE),"NO")</f>
        <v>0</v>
      </c>
    </row>
    <row r="121" spans="1:12" hidden="1" x14ac:dyDescent="0.2">
      <c r="A121" s="28">
        <v>2361</v>
      </c>
      <c r="B121" s="29" t="s">
        <v>141</v>
      </c>
      <c r="C121" s="27">
        <f t="shared" si="3"/>
        <v>2361</v>
      </c>
      <c r="D121" s="25" t="s">
        <v>23</v>
      </c>
      <c r="F121" s="30"/>
      <c r="I121" s="26">
        <f>ROW()</f>
        <v>121</v>
      </c>
      <c r="J121" s="27">
        <f t="shared" si="4"/>
        <v>2361</v>
      </c>
      <c r="L121" s="25">
        <f>IFERROR(VLOOKUP(A121,'FAIR Data'!$A$4:$D$266,4,FALSE),"NO")</f>
        <v>24</v>
      </c>
    </row>
    <row r="122" spans="1:12" hidden="1" x14ac:dyDescent="0.2">
      <c r="A122" s="28">
        <v>2111</v>
      </c>
      <c r="B122" s="29" t="s">
        <v>142</v>
      </c>
      <c r="C122" s="27">
        <f t="shared" si="3"/>
        <v>2111</v>
      </c>
      <c r="D122" s="25" t="s">
        <v>23</v>
      </c>
      <c r="F122" s="30"/>
      <c r="I122" s="26">
        <f>ROW()</f>
        <v>122</v>
      </c>
      <c r="J122" s="27">
        <f t="shared" si="4"/>
        <v>2111</v>
      </c>
      <c r="L122" s="25">
        <f>IFERROR(VLOOKUP(A122,'FAIR Data'!$A$4:$D$266,4,FALSE),"NO")</f>
        <v>28</v>
      </c>
    </row>
    <row r="123" spans="1:12" hidden="1" x14ac:dyDescent="0.2">
      <c r="A123" s="28">
        <v>2401</v>
      </c>
      <c r="B123" s="29" t="s">
        <v>143</v>
      </c>
      <c r="C123" s="27">
        <f t="shared" si="3"/>
        <v>2401</v>
      </c>
      <c r="D123" s="25" t="s">
        <v>23</v>
      </c>
      <c r="F123" s="30"/>
      <c r="I123" s="26">
        <f>ROW()</f>
        <v>123</v>
      </c>
      <c r="J123" s="27">
        <f t="shared" si="4"/>
        <v>2401</v>
      </c>
      <c r="L123" s="25">
        <f>IFERROR(VLOOKUP(A123,'FAIR Data'!$A$4:$D$266,4,FALSE),"NO")</f>
        <v>19</v>
      </c>
    </row>
    <row r="124" spans="1:12" hidden="1" x14ac:dyDescent="0.2">
      <c r="A124" s="28">
        <v>2501</v>
      </c>
      <c r="B124" s="29" t="s">
        <v>144</v>
      </c>
      <c r="C124" s="27">
        <f t="shared" si="3"/>
        <v>2501</v>
      </c>
      <c r="D124" s="25" t="s">
        <v>23</v>
      </c>
      <c r="F124" s="30"/>
      <c r="I124" s="26">
        <f>ROW()</f>
        <v>124</v>
      </c>
      <c r="J124" s="27">
        <f t="shared" si="4"/>
        <v>2501</v>
      </c>
      <c r="L124" s="25">
        <f>IFERROR(VLOOKUP(A124,'FAIR Data'!$A$4:$D$266,4,FALSE),"NO")</f>
        <v>31</v>
      </c>
    </row>
    <row r="125" spans="1:12" hidden="1" x14ac:dyDescent="0.2">
      <c r="A125" s="28">
        <v>2541</v>
      </c>
      <c r="B125" s="29" t="s">
        <v>145</v>
      </c>
      <c r="C125" s="27">
        <f t="shared" si="3"/>
        <v>2541</v>
      </c>
      <c r="D125" s="25" t="s">
        <v>23</v>
      </c>
      <c r="F125" s="30"/>
      <c r="I125" s="26">
        <f>ROW()</f>
        <v>125</v>
      </c>
      <c r="J125" s="27">
        <f t="shared" si="4"/>
        <v>2541</v>
      </c>
      <c r="L125" s="25">
        <f>IFERROR(VLOOKUP(A125,'FAIR Data'!$A$4:$D$266,4,FALSE),"NO")</f>
        <v>16</v>
      </c>
    </row>
    <row r="126" spans="1:12" hidden="1" x14ac:dyDescent="0.2">
      <c r="A126" s="28">
        <v>5141</v>
      </c>
      <c r="B126" s="29" t="s">
        <v>146</v>
      </c>
      <c r="C126" s="27">
        <f t="shared" si="3"/>
        <v>5141</v>
      </c>
      <c r="D126" s="25" t="s">
        <v>23</v>
      </c>
      <c r="F126" s="30"/>
      <c r="I126" s="26">
        <f>ROW()</f>
        <v>126</v>
      </c>
      <c r="J126" s="27">
        <f t="shared" si="4"/>
        <v>5141</v>
      </c>
      <c r="L126" s="25">
        <f>IFERROR(VLOOKUP(A126,'FAIR Data'!$A$4:$D$266,4,FALSE),"NO")</f>
        <v>34</v>
      </c>
    </row>
    <row r="127" spans="1:12" hidden="1" x14ac:dyDescent="0.2">
      <c r="A127" s="28">
        <v>4391</v>
      </c>
      <c r="B127" s="29" t="s">
        <v>147</v>
      </c>
      <c r="C127" s="27">
        <f t="shared" si="3"/>
        <v>4391</v>
      </c>
      <c r="D127" s="25" t="s">
        <v>23</v>
      </c>
      <c r="F127" s="30"/>
      <c r="I127" s="26">
        <f>ROW()</f>
        <v>127</v>
      </c>
      <c r="J127" s="27">
        <f t="shared" si="4"/>
        <v>4391</v>
      </c>
      <c r="L127" s="25">
        <f>IFERROR(VLOOKUP(A127,'FAIR Data'!$A$4:$D$266,4,FALSE),"NO")</f>
        <v>20</v>
      </c>
    </row>
    <row r="128" spans="1:12" hidden="1" x14ac:dyDescent="0.2">
      <c r="A128" s="28">
        <v>2004</v>
      </c>
      <c r="B128" s="29" t="s">
        <v>148</v>
      </c>
      <c r="C128" s="27">
        <f t="shared" si="3"/>
        <v>2004</v>
      </c>
      <c r="D128" s="25" t="s">
        <v>23</v>
      </c>
      <c r="F128" s="30"/>
      <c r="I128" s="26">
        <f>ROW()</f>
        <v>128</v>
      </c>
      <c r="J128" s="27">
        <f t="shared" si="4"/>
        <v>2004</v>
      </c>
      <c r="L128" s="25" t="str">
        <f>IFERROR(VLOOKUP(A128,'FAIR Data'!$A$4:$D$266,4,FALSE),"NO")</f>
        <v>NO</v>
      </c>
    </row>
    <row r="129" spans="1:12" hidden="1" x14ac:dyDescent="0.2">
      <c r="A129" s="28">
        <v>2151</v>
      </c>
      <c r="B129" s="29" t="s">
        <v>149</v>
      </c>
      <c r="C129" s="27">
        <f t="shared" si="3"/>
        <v>2151</v>
      </c>
      <c r="D129" s="25" t="s">
        <v>23</v>
      </c>
      <c r="F129" s="30"/>
      <c r="I129" s="26">
        <f>ROW()</f>
        <v>129</v>
      </c>
      <c r="J129" s="27">
        <f t="shared" si="4"/>
        <v>2151</v>
      </c>
      <c r="L129" s="25">
        <f>IFERROR(VLOOKUP(A129,'FAIR Data'!$A$4:$D$266,4,FALSE),"NO")</f>
        <v>22</v>
      </c>
    </row>
    <row r="130" spans="1:12" hidden="1" x14ac:dyDescent="0.2">
      <c r="A130" s="28">
        <v>481</v>
      </c>
      <c r="B130" s="29" t="s">
        <v>150</v>
      </c>
      <c r="C130" s="27">
        <f t="shared" ref="C130:C193" si="5">A130</f>
        <v>481</v>
      </c>
      <c r="D130" s="25" t="s">
        <v>23</v>
      </c>
      <c r="F130" s="30"/>
      <c r="I130" s="26">
        <f>ROW()</f>
        <v>130</v>
      </c>
      <c r="J130" s="27">
        <f t="shared" ref="J130:J193" si="6">C130</f>
        <v>481</v>
      </c>
      <c r="L130" s="25">
        <f>IFERROR(VLOOKUP(A130,'FAIR Data'!$A$4:$D$266,4,FALSE),"NO")</f>
        <v>34</v>
      </c>
    </row>
    <row r="131" spans="1:12" hidden="1" x14ac:dyDescent="0.2">
      <c r="A131" s="28">
        <v>4691</v>
      </c>
      <c r="B131" s="29" t="s">
        <v>151</v>
      </c>
      <c r="C131" s="27">
        <f t="shared" si="5"/>
        <v>4691</v>
      </c>
      <c r="D131" s="25" t="s">
        <v>23</v>
      </c>
      <c r="F131" s="30"/>
      <c r="I131" s="26">
        <f>ROW()</f>
        <v>131</v>
      </c>
      <c r="J131" s="27">
        <f t="shared" si="6"/>
        <v>4691</v>
      </c>
      <c r="L131" s="25">
        <f>IFERROR(VLOOKUP(A131,'FAIR Data'!$A$4:$D$266,4,FALSE),"NO")</f>
        <v>10</v>
      </c>
    </row>
    <row r="132" spans="1:12" hidden="1" x14ac:dyDescent="0.2">
      <c r="A132" s="28">
        <v>3021</v>
      </c>
      <c r="B132" s="29" t="s">
        <v>152</v>
      </c>
      <c r="C132" s="27">
        <f t="shared" si="5"/>
        <v>3021</v>
      </c>
      <c r="D132" s="25" t="s">
        <v>23</v>
      </c>
      <c r="F132" s="30"/>
      <c r="I132" s="26">
        <f>ROW()</f>
        <v>132</v>
      </c>
      <c r="J132" s="27">
        <f t="shared" si="6"/>
        <v>3021</v>
      </c>
      <c r="L132" s="25">
        <f>IFERROR(VLOOKUP(A132,'FAIR Data'!$A$4:$D$266,4,FALSE),"NO")</f>
        <v>38</v>
      </c>
    </row>
    <row r="133" spans="1:12" hidden="1" x14ac:dyDescent="0.2">
      <c r="A133" s="28">
        <v>2341</v>
      </c>
      <c r="B133" s="29" t="s">
        <v>153</v>
      </c>
      <c r="C133" s="27">
        <f t="shared" si="5"/>
        <v>2341</v>
      </c>
      <c r="D133" s="25" t="s">
        <v>23</v>
      </c>
      <c r="F133" s="30"/>
      <c r="I133" s="26">
        <f>ROW()</f>
        <v>133</v>
      </c>
      <c r="J133" s="27">
        <f t="shared" si="6"/>
        <v>2341</v>
      </c>
      <c r="L133" s="25">
        <f>IFERROR(VLOOKUP(A133,'FAIR Data'!$A$4:$D$266,4,FALSE),"NO")</f>
        <v>12</v>
      </c>
    </row>
    <row r="134" spans="1:12" hidden="1" x14ac:dyDescent="0.2">
      <c r="A134" s="28">
        <v>2181</v>
      </c>
      <c r="B134" s="29" t="s">
        <v>154</v>
      </c>
      <c r="C134" s="27">
        <f t="shared" si="5"/>
        <v>2181</v>
      </c>
      <c r="D134" s="25" t="s">
        <v>23</v>
      </c>
      <c r="F134" s="30"/>
      <c r="I134" s="26">
        <f>ROW()</f>
        <v>134</v>
      </c>
      <c r="J134" s="27">
        <f t="shared" si="6"/>
        <v>2181</v>
      </c>
      <c r="L134" s="25">
        <f>IFERROR(VLOOKUP(A134,'FAIR Data'!$A$4:$D$266,4,FALSE),"NO")</f>
        <v>27</v>
      </c>
    </row>
    <row r="135" spans="1:12" hidden="1" x14ac:dyDescent="0.2">
      <c r="A135" s="28">
        <v>1481</v>
      </c>
      <c r="B135" s="29" t="s">
        <v>155</v>
      </c>
      <c r="C135" s="27">
        <f t="shared" si="5"/>
        <v>1481</v>
      </c>
      <c r="D135" s="25" t="s">
        <v>23</v>
      </c>
      <c r="F135" s="30"/>
      <c r="I135" s="26">
        <f>ROW()</f>
        <v>135</v>
      </c>
      <c r="J135" s="27">
        <f t="shared" si="6"/>
        <v>1481</v>
      </c>
      <c r="L135" s="25">
        <f>IFERROR(VLOOKUP(A135,'FAIR Data'!$A$4:$D$266,4,FALSE),"NO")</f>
        <v>13</v>
      </c>
    </row>
    <row r="136" spans="1:12" hidden="1" x14ac:dyDescent="0.2">
      <c r="A136" s="28">
        <v>5101</v>
      </c>
      <c r="B136" s="29" t="s">
        <v>156</v>
      </c>
      <c r="C136" s="27">
        <f t="shared" si="5"/>
        <v>5101</v>
      </c>
      <c r="D136" s="25" t="s">
        <v>23</v>
      </c>
      <c r="F136" s="30"/>
      <c r="I136" s="26">
        <f>ROW()</f>
        <v>136</v>
      </c>
      <c r="J136" s="27">
        <f t="shared" si="6"/>
        <v>5101</v>
      </c>
      <c r="L136" s="25">
        <f>IFERROR(VLOOKUP(A136,'FAIR Data'!$A$4:$D$266,4,FALSE),"NO")</f>
        <v>19</v>
      </c>
    </row>
    <row r="137" spans="1:12" hidden="1" x14ac:dyDescent="0.2">
      <c r="A137" s="28">
        <v>4401</v>
      </c>
      <c r="B137" s="29" t="s">
        <v>157</v>
      </c>
      <c r="C137" s="27">
        <f t="shared" si="5"/>
        <v>4401</v>
      </c>
      <c r="D137" s="25" t="s">
        <v>23</v>
      </c>
      <c r="F137" s="30"/>
      <c r="I137" s="26">
        <f>ROW()</f>
        <v>137</v>
      </c>
      <c r="J137" s="27">
        <f t="shared" si="6"/>
        <v>4401</v>
      </c>
      <c r="L137" s="25">
        <f>IFERROR(VLOOKUP(A137,'FAIR Data'!$A$4:$D$266,4,FALSE),"NO")</f>
        <v>16</v>
      </c>
    </row>
    <row r="138" spans="1:12" hidden="1" x14ac:dyDescent="0.2">
      <c r="A138" s="28">
        <v>2641</v>
      </c>
      <c r="B138" s="29" t="s">
        <v>158</v>
      </c>
      <c r="C138" s="27">
        <f t="shared" si="5"/>
        <v>2641</v>
      </c>
      <c r="D138" s="25" t="s">
        <v>23</v>
      </c>
      <c r="F138" s="30"/>
      <c r="I138" s="26">
        <f>ROW()</f>
        <v>138</v>
      </c>
      <c r="J138" s="27">
        <f t="shared" si="6"/>
        <v>2641</v>
      </c>
      <c r="L138" s="25">
        <f>IFERROR(VLOOKUP(A138,'FAIR Data'!$A$4:$D$266,4,FALSE),"NO")</f>
        <v>5</v>
      </c>
    </row>
    <row r="139" spans="1:12" hidden="1" x14ac:dyDescent="0.2">
      <c r="A139" s="28">
        <v>2651</v>
      </c>
      <c r="B139" s="29" t="s">
        <v>159</v>
      </c>
      <c r="C139" s="27">
        <f t="shared" si="5"/>
        <v>2651</v>
      </c>
      <c r="D139" s="25" t="s">
        <v>23</v>
      </c>
      <c r="F139" s="30"/>
      <c r="I139" s="26">
        <f>ROW()</f>
        <v>139</v>
      </c>
      <c r="J139" s="27">
        <f t="shared" si="6"/>
        <v>2651</v>
      </c>
      <c r="L139" s="25">
        <f>IFERROR(VLOOKUP(A139,'FAIR Data'!$A$4:$D$266,4,FALSE),"NO")</f>
        <v>14</v>
      </c>
    </row>
    <row r="140" spans="1:12" hidden="1" x14ac:dyDescent="0.2">
      <c r="A140" s="28">
        <v>2661</v>
      </c>
      <c r="B140" s="29" t="s">
        <v>160</v>
      </c>
      <c r="C140" s="27">
        <f t="shared" si="5"/>
        <v>2661</v>
      </c>
      <c r="D140" s="25" t="s">
        <v>23</v>
      </c>
      <c r="F140" s="30"/>
      <c r="I140" s="26">
        <f>ROW()</f>
        <v>140</v>
      </c>
      <c r="J140" s="27">
        <f t="shared" si="6"/>
        <v>2661</v>
      </c>
      <c r="L140" s="25">
        <f>IFERROR(VLOOKUP(A140,'FAIR Data'!$A$4:$D$266,4,FALSE),"NO")</f>
        <v>69</v>
      </c>
    </row>
    <row r="141" spans="1:12" hidden="1" x14ac:dyDescent="0.2">
      <c r="A141" s="28">
        <v>2701</v>
      </c>
      <c r="B141" s="29" t="s">
        <v>161</v>
      </c>
      <c r="C141" s="27">
        <f t="shared" si="5"/>
        <v>2701</v>
      </c>
      <c r="D141" s="25" t="s">
        <v>23</v>
      </c>
      <c r="F141" s="30"/>
      <c r="I141" s="26">
        <f>ROW()</f>
        <v>141</v>
      </c>
      <c r="J141" s="27">
        <f t="shared" si="6"/>
        <v>2701</v>
      </c>
      <c r="L141" s="25">
        <f>IFERROR(VLOOKUP(A141,'FAIR Data'!$A$4:$D$266,4,FALSE),"NO")</f>
        <v>13</v>
      </c>
    </row>
    <row r="142" spans="1:12" hidden="1" x14ac:dyDescent="0.2">
      <c r="A142" s="28">
        <v>2741</v>
      </c>
      <c r="B142" s="29" t="s">
        <v>162</v>
      </c>
      <c r="C142" s="27">
        <f t="shared" si="5"/>
        <v>2741</v>
      </c>
      <c r="D142" s="25" t="s">
        <v>23</v>
      </c>
      <c r="F142" s="30"/>
      <c r="I142" s="26">
        <f>ROW()</f>
        <v>142</v>
      </c>
      <c r="J142" s="27">
        <f t="shared" si="6"/>
        <v>2741</v>
      </c>
      <c r="L142" s="25">
        <f>IFERROR(VLOOKUP(A142,'FAIR Data'!$A$4:$D$266,4,FALSE),"NO")</f>
        <v>12</v>
      </c>
    </row>
    <row r="143" spans="1:12" hidden="1" x14ac:dyDescent="0.2">
      <c r="A143" s="28">
        <v>3610</v>
      </c>
      <c r="B143" s="29" t="s">
        <v>163</v>
      </c>
      <c r="C143" s="27">
        <f t="shared" si="5"/>
        <v>3610</v>
      </c>
      <c r="D143" s="25" t="s">
        <v>23</v>
      </c>
      <c r="F143" s="30"/>
      <c r="I143" s="26">
        <f>ROW()</f>
        <v>143</v>
      </c>
      <c r="J143" s="27">
        <f t="shared" si="6"/>
        <v>3610</v>
      </c>
      <c r="L143" s="25">
        <f>IFERROR(VLOOKUP(A143,'FAIR Data'!$A$4:$D$266,4,FALSE),"NO")</f>
        <v>26</v>
      </c>
    </row>
    <row r="144" spans="1:12" hidden="1" x14ac:dyDescent="0.2">
      <c r="A144" s="28">
        <v>2781</v>
      </c>
      <c r="B144" s="29" t="s">
        <v>164</v>
      </c>
      <c r="C144" s="27">
        <f t="shared" si="5"/>
        <v>2781</v>
      </c>
      <c r="D144" s="25" t="s">
        <v>23</v>
      </c>
      <c r="F144" s="30"/>
      <c r="I144" s="26">
        <f>ROW()</f>
        <v>144</v>
      </c>
      <c r="J144" s="27">
        <f t="shared" si="6"/>
        <v>2781</v>
      </c>
      <c r="L144" s="25">
        <f>IFERROR(VLOOKUP(A144,'FAIR Data'!$A$4:$D$266,4,FALSE),"NO")</f>
        <v>24</v>
      </c>
    </row>
    <row r="145" spans="1:12" hidden="1" x14ac:dyDescent="0.2">
      <c r="A145" s="28">
        <v>2801</v>
      </c>
      <c r="B145" s="29" t="s">
        <v>165</v>
      </c>
      <c r="C145" s="27">
        <f t="shared" si="5"/>
        <v>2801</v>
      </c>
      <c r="D145" s="25" t="s">
        <v>23</v>
      </c>
      <c r="F145" s="30"/>
      <c r="I145" s="26">
        <f>ROW()</f>
        <v>145</v>
      </c>
      <c r="J145" s="27">
        <f t="shared" si="6"/>
        <v>2801</v>
      </c>
      <c r="L145" s="25">
        <f>IFERROR(VLOOKUP(A145,'FAIR Data'!$A$4:$D$266,4,FALSE),"NO")</f>
        <v>17</v>
      </c>
    </row>
    <row r="146" spans="1:12" hidden="1" x14ac:dyDescent="0.2">
      <c r="A146" s="28">
        <v>2821</v>
      </c>
      <c r="B146" s="29" t="s">
        <v>166</v>
      </c>
      <c r="C146" s="27">
        <f t="shared" si="5"/>
        <v>2821</v>
      </c>
      <c r="D146" s="25" t="s">
        <v>23</v>
      </c>
      <c r="F146" s="30"/>
      <c r="I146" s="26">
        <f>ROW()</f>
        <v>146</v>
      </c>
      <c r="J146" s="27">
        <f t="shared" si="6"/>
        <v>2821</v>
      </c>
      <c r="L146" s="25">
        <f>IFERROR(VLOOKUP(A146,'FAIR Data'!$A$4:$D$266,4,FALSE),"NO")</f>
        <v>20</v>
      </c>
    </row>
    <row r="147" spans="1:12" hidden="1" x14ac:dyDescent="0.2">
      <c r="A147" s="28">
        <v>2941</v>
      </c>
      <c r="B147" s="29" t="s">
        <v>167</v>
      </c>
      <c r="C147" s="27">
        <f t="shared" si="5"/>
        <v>2941</v>
      </c>
      <c r="D147" s="25" t="s">
        <v>23</v>
      </c>
      <c r="F147" s="30"/>
      <c r="I147" s="26">
        <f>ROW()</f>
        <v>147</v>
      </c>
      <c r="J147" s="27">
        <f t="shared" si="6"/>
        <v>2941</v>
      </c>
      <c r="L147" s="25">
        <f>IFERROR(VLOOKUP(A147,'FAIR Data'!$A$4:$D$266,4,FALSE),"NO")</f>
        <v>39</v>
      </c>
    </row>
    <row r="148" spans="1:12" hidden="1" x14ac:dyDescent="0.2">
      <c r="A148" s="28">
        <v>2881</v>
      </c>
      <c r="B148" s="29" t="s">
        <v>168</v>
      </c>
      <c r="C148" s="27">
        <f t="shared" si="5"/>
        <v>2881</v>
      </c>
      <c r="D148" s="25" t="s">
        <v>23</v>
      </c>
      <c r="F148" s="30"/>
      <c r="I148" s="26">
        <f>ROW()</f>
        <v>148</v>
      </c>
      <c r="J148" s="27">
        <f t="shared" si="6"/>
        <v>2881</v>
      </c>
      <c r="L148" s="25">
        <f>IFERROR(VLOOKUP(A148,'FAIR Data'!$A$4:$D$266,4,FALSE),"NO")</f>
        <v>5</v>
      </c>
    </row>
    <row r="149" spans="1:12" hidden="1" x14ac:dyDescent="0.2">
      <c r="A149" s="28">
        <v>2901</v>
      </c>
      <c r="B149" s="29" t="s">
        <v>169</v>
      </c>
      <c r="C149" s="27">
        <f t="shared" si="5"/>
        <v>2901</v>
      </c>
      <c r="D149" s="25" t="s">
        <v>23</v>
      </c>
      <c r="F149" s="30"/>
      <c r="I149" s="26">
        <f>ROW()</f>
        <v>149</v>
      </c>
      <c r="J149" s="27">
        <f t="shared" si="6"/>
        <v>2901</v>
      </c>
      <c r="L149" s="25">
        <f>IFERROR(VLOOKUP(A149,'FAIR Data'!$A$4:$D$266,4,FALSE),"NO")</f>
        <v>43</v>
      </c>
    </row>
    <row r="150" spans="1:12" hidden="1" x14ac:dyDescent="0.2">
      <c r="A150" s="28">
        <v>81</v>
      </c>
      <c r="B150" s="29" t="s">
        <v>170</v>
      </c>
      <c r="C150" s="27">
        <f t="shared" si="5"/>
        <v>81</v>
      </c>
      <c r="D150" s="25" t="s">
        <v>23</v>
      </c>
      <c r="F150" s="30"/>
      <c r="I150" s="26">
        <f>ROW()</f>
        <v>150</v>
      </c>
      <c r="J150" s="27">
        <f t="shared" si="6"/>
        <v>81</v>
      </c>
      <c r="L150" s="25">
        <f>IFERROR(VLOOKUP(A150,'FAIR Data'!$A$4:$D$266,4,FALSE),"NO")</f>
        <v>26</v>
      </c>
    </row>
    <row r="151" spans="1:12" hidden="1" x14ac:dyDescent="0.2">
      <c r="A151" s="28">
        <v>2981</v>
      </c>
      <c r="B151" s="29" t="s">
        <v>171</v>
      </c>
      <c r="C151" s="27">
        <f t="shared" si="5"/>
        <v>2981</v>
      </c>
      <c r="D151" s="25" t="s">
        <v>23</v>
      </c>
      <c r="F151" s="30"/>
      <c r="I151" s="26">
        <f>ROW()</f>
        <v>151</v>
      </c>
      <c r="J151" s="27">
        <f t="shared" si="6"/>
        <v>2981</v>
      </c>
      <c r="L151" s="25">
        <f>IFERROR(VLOOKUP(A151,'FAIR Data'!$A$4:$D$266,4,FALSE),"NO")</f>
        <v>24</v>
      </c>
    </row>
    <row r="152" spans="1:12" hidden="1" x14ac:dyDescent="0.2">
      <c r="A152" s="28">
        <v>1681</v>
      </c>
      <c r="B152" s="29" t="s">
        <v>172</v>
      </c>
      <c r="C152" s="27">
        <f t="shared" si="5"/>
        <v>1681</v>
      </c>
      <c r="D152" s="25" t="s">
        <v>23</v>
      </c>
      <c r="F152" s="30"/>
      <c r="I152" s="26">
        <f>ROW()</f>
        <v>152</v>
      </c>
      <c r="J152" s="27">
        <f t="shared" si="6"/>
        <v>1681</v>
      </c>
      <c r="L152" s="25">
        <f>IFERROR(VLOOKUP(A152,'FAIR Data'!$A$4:$D$266,4,FALSE),"NO")</f>
        <v>20</v>
      </c>
    </row>
    <row r="153" spans="1:12" hidden="1" x14ac:dyDescent="0.2">
      <c r="A153" s="28">
        <v>5007</v>
      </c>
      <c r="B153" s="29" t="s">
        <v>173</v>
      </c>
      <c r="C153" s="27">
        <f t="shared" si="5"/>
        <v>5007</v>
      </c>
      <c r="D153" s="25" t="s">
        <v>23</v>
      </c>
      <c r="F153" s="30"/>
      <c r="I153" s="26">
        <f>ROW()</f>
        <v>153</v>
      </c>
      <c r="J153" s="27">
        <f t="shared" si="6"/>
        <v>5007</v>
      </c>
      <c r="L153" s="25">
        <f>IFERROR(VLOOKUP(A153,'FAIR Data'!$A$4:$D$266,4,FALSE),"NO")</f>
        <v>6</v>
      </c>
    </row>
    <row r="154" spans="1:12" hidden="1" x14ac:dyDescent="0.2">
      <c r="A154" s="28">
        <v>5043</v>
      </c>
      <c r="B154" s="29" t="s">
        <v>174</v>
      </c>
      <c r="C154" s="27">
        <f t="shared" si="5"/>
        <v>5043</v>
      </c>
      <c r="D154" s="25" t="s">
        <v>23</v>
      </c>
      <c r="F154" s="30"/>
      <c r="I154" s="26">
        <f>ROW()</f>
        <v>154</v>
      </c>
      <c r="J154" s="27">
        <f t="shared" si="6"/>
        <v>5043</v>
      </c>
      <c r="L154" s="25">
        <f>IFERROR(VLOOKUP(A154,'FAIR Data'!$A$4:$D$266,4,FALSE),"NO")</f>
        <v>4</v>
      </c>
    </row>
    <row r="155" spans="1:12" hidden="1" x14ac:dyDescent="0.2">
      <c r="A155" s="28">
        <v>5025</v>
      </c>
      <c r="B155" s="29" t="s">
        <v>175</v>
      </c>
      <c r="C155" s="27">
        <f t="shared" si="5"/>
        <v>5025</v>
      </c>
      <c r="D155" s="25" t="s">
        <v>23</v>
      </c>
      <c r="F155" s="30"/>
      <c r="I155" s="26">
        <f>ROW()</f>
        <v>155</v>
      </c>
      <c r="J155" s="27">
        <f t="shared" si="6"/>
        <v>5025</v>
      </c>
      <c r="L155" s="25">
        <f>IFERROR(VLOOKUP(A155,'FAIR Data'!$A$4:$D$266,4,FALSE),"NO")</f>
        <v>27</v>
      </c>
    </row>
    <row r="156" spans="1:12" hidden="1" x14ac:dyDescent="0.2">
      <c r="A156" s="28">
        <v>2911</v>
      </c>
      <c r="B156" s="29" t="s">
        <v>176</v>
      </c>
      <c r="C156" s="27">
        <f t="shared" si="5"/>
        <v>2911</v>
      </c>
      <c r="D156" s="25" t="s">
        <v>23</v>
      </c>
      <c r="F156" s="30"/>
      <c r="I156" s="26">
        <f>ROW()</f>
        <v>156</v>
      </c>
      <c r="J156" s="27">
        <f t="shared" si="6"/>
        <v>2911</v>
      </c>
      <c r="L156" s="25">
        <f>IFERROR(VLOOKUP(A156,'FAIR Data'!$A$4:$D$266,4,FALSE),"NO")</f>
        <v>30</v>
      </c>
    </row>
    <row r="157" spans="1:12" hidden="1" x14ac:dyDescent="0.2">
      <c r="A157" s="28">
        <v>3041</v>
      </c>
      <c r="B157" s="29" t="s">
        <v>177</v>
      </c>
      <c r="C157" s="27">
        <f t="shared" si="5"/>
        <v>3041</v>
      </c>
      <c r="D157" s="25" t="s">
        <v>23</v>
      </c>
      <c r="F157" s="30"/>
      <c r="I157" s="26">
        <f>ROW()</f>
        <v>157</v>
      </c>
      <c r="J157" s="27">
        <f t="shared" si="6"/>
        <v>3041</v>
      </c>
      <c r="L157" s="25">
        <f>IFERROR(VLOOKUP(A157,'FAIR Data'!$A$4:$D$266,4,FALSE),"NO")</f>
        <v>13</v>
      </c>
    </row>
    <row r="158" spans="1:12" hidden="1" x14ac:dyDescent="0.2">
      <c r="A158" s="28">
        <v>3061</v>
      </c>
      <c r="B158" s="29" t="s">
        <v>178</v>
      </c>
      <c r="C158" s="27">
        <f t="shared" si="5"/>
        <v>3061</v>
      </c>
      <c r="D158" s="25" t="s">
        <v>23</v>
      </c>
      <c r="F158" s="30"/>
      <c r="I158" s="26">
        <f>ROW()</f>
        <v>158</v>
      </c>
      <c r="J158" s="27">
        <f t="shared" si="6"/>
        <v>3061</v>
      </c>
      <c r="L158" s="25">
        <f>IFERROR(VLOOKUP(A158,'FAIR Data'!$A$4:$D$266,4,FALSE),"NO")</f>
        <v>5</v>
      </c>
    </row>
    <row r="159" spans="1:12" hidden="1" x14ac:dyDescent="0.2">
      <c r="A159" s="28">
        <v>3421</v>
      </c>
      <c r="B159" s="29" t="s">
        <v>179</v>
      </c>
      <c r="C159" s="27">
        <f t="shared" si="5"/>
        <v>3421</v>
      </c>
      <c r="D159" s="25" t="s">
        <v>23</v>
      </c>
      <c r="F159" s="30"/>
      <c r="I159" s="26">
        <f>ROW()</f>
        <v>159</v>
      </c>
      <c r="J159" s="27">
        <f t="shared" si="6"/>
        <v>3421</v>
      </c>
      <c r="L159" s="25">
        <f>IFERROR(VLOOKUP(A159,'FAIR Data'!$A$4:$D$266,4,FALSE),"NO")</f>
        <v>22</v>
      </c>
    </row>
    <row r="160" spans="1:12" hidden="1" x14ac:dyDescent="0.2">
      <c r="A160" s="28">
        <v>2581</v>
      </c>
      <c r="B160" s="29" t="s">
        <v>180</v>
      </c>
      <c r="C160" s="27">
        <f t="shared" si="5"/>
        <v>2581</v>
      </c>
      <c r="D160" s="25" t="s">
        <v>23</v>
      </c>
      <c r="F160" s="30"/>
      <c r="I160" s="26">
        <f>ROW()</f>
        <v>160</v>
      </c>
      <c r="J160" s="27">
        <f t="shared" si="6"/>
        <v>2581</v>
      </c>
      <c r="L160" s="25">
        <f>IFERROR(VLOOKUP(A160,'FAIR Data'!$A$4:$D$266,4,FALSE),"NO")</f>
        <v>21</v>
      </c>
    </row>
    <row r="161" spans="1:12" hidden="1" x14ac:dyDescent="0.2">
      <c r="A161" s="28">
        <v>5711</v>
      </c>
      <c r="B161" s="29" t="s">
        <v>181</v>
      </c>
      <c r="C161" s="27">
        <f t="shared" si="5"/>
        <v>5711</v>
      </c>
      <c r="D161" s="25" t="s">
        <v>23</v>
      </c>
      <c r="F161" s="30"/>
      <c r="I161" s="26">
        <f>ROW()</f>
        <v>161</v>
      </c>
      <c r="J161" s="27">
        <f t="shared" si="6"/>
        <v>5711</v>
      </c>
      <c r="L161" s="25">
        <f>IFERROR(VLOOKUP(A161,'FAIR Data'!$A$4:$D$266,4,FALSE),"NO")</f>
        <v>28</v>
      </c>
    </row>
    <row r="162" spans="1:12" hidden="1" x14ac:dyDescent="0.2">
      <c r="A162" s="28">
        <v>73</v>
      </c>
      <c r="B162" s="29" t="s">
        <v>182</v>
      </c>
      <c r="C162" s="27">
        <f t="shared" si="5"/>
        <v>73</v>
      </c>
      <c r="D162" s="25" t="s">
        <v>23</v>
      </c>
      <c r="F162" s="30"/>
      <c r="I162" s="26">
        <f>ROW()</f>
        <v>162</v>
      </c>
      <c r="J162" s="27">
        <f t="shared" si="6"/>
        <v>73</v>
      </c>
      <c r="L162" s="25">
        <f>IFERROR(VLOOKUP(A162,'FAIR Data'!$A$4:$D$266,4,FALSE),"NO")</f>
        <v>66</v>
      </c>
    </row>
    <row r="163" spans="1:12" hidden="1" x14ac:dyDescent="0.2">
      <c r="A163" s="33">
        <v>1371</v>
      </c>
      <c r="B163" s="29" t="s">
        <v>183</v>
      </c>
      <c r="C163" s="27">
        <f t="shared" si="5"/>
        <v>1371</v>
      </c>
      <c r="D163" s="25" t="s">
        <v>23</v>
      </c>
      <c r="F163" s="30"/>
      <c r="I163" s="26">
        <f>ROW()</f>
        <v>163</v>
      </c>
      <c r="J163" s="27">
        <f t="shared" si="6"/>
        <v>1371</v>
      </c>
      <c r="L163" s="25">
        <f>IFERROR(VLOOKUP(A163,'FAIR Data'!$A$4:$D$266,4,FALSE),"NO")</f>
        <v>39</v>
      </c>
    </row>
    <row r="164" spans="1:12" hidden="1" x14ac:dyDescent="0.2">
      <c r="A164" s="28">
        <v>100</v>
      </c>
      <c r="B164" s="29" t="s">
        <v>184</v>
      </c>
      <c r="C164" s="27">
        <f t="shared" si="5"/>
        <v>100</v>
      </c>
      <c r="D164" s="25" t="s">
        <v>23</v>
      </c>
      <c r="F164" s="30"/>
      <c r="I164" s="26">
        <f>ROW()</f>
        <v>164</v>
      </c>
      <c r="J164" s="27">
        <f t="shared" si="6"/>
        <v>100</v>
      </c>
      <c r="L164" s="25">
        <f>IFERROR(VLOOKUP(A164,'FAIR Data'!$A$4:$D$266,4,FALSE),"NO")</f>
        <v>14</v>
      </c>
    </row>
    <row r="165" spans="1:12" hidden="1" x14ac:dyDescent="0.2">
      <c r="A165" s="28">
        <v>5047</v>
      </c>
      <c r="B165" s="29" t="s">
        <v>185</v>
      </c>
      <c r="C165" s="27">
        <f t="shared" si="5"/>
        <v>5047</v>
      </c>
      <c r="D165" s="25" t="s">
        <v>23</v>
      </c>
      <c r="F165" s="30"/>
      <c r="I165" s="26">
        <f>ROW()</f>
        <v>165</v>
      </c>
      <c r="J165" s="27">
        <f t="shared" si="6"/>
        <v>5047</v>
      </c>
      <c r="L165" s="25">
        <f>IFERROR(VLOOKUP(A165,'FAIR Data'!$A$4:$D$266,4,FALSE),"NO")</f>
        <v>10</v>
      </c>
    </row>
    <row r="166" spans="1:12" hidden="1" x14ac:dyDescent="0.2">
      <c r="A166" s="28">
        <v>5054</v>
      </c>
      <c r="B166" s="29" t="s">
        <v>186</v>
      </c>
      <c r="C166" s="27">
        <f t="shared" si="5"/>
        <v>5054</v>
      </c>
      <c r="D166" s="25" t="s">
        <v>23</v>
      </c>
      <c r="F166" s="30"/>
      <c r="I166" s="26">
        <f>ROW()</f>
        <v>166</v>
      </c>
      <c r="J166" s="27">
        <f t="shared" si="6"/>
        <v>5054</v>
      </c>
      <c r="L166" s="25" t="str">
        <f>IFERROR(VLOOKUP(A166,'FAIR Data'!$A$4:$D$266,4,FALSE),"NO")</f>
        <v>NO</v>
      </c>
    </row>
    <row r="167" spans="1:12" hidden="1" x14ac:dyDescent="0.2">
      <c r="A167" s="28">
        <v>3100</v>
      </c>
      <c r="B167" s="29" t="s">
        <v>187</v>
      </c>
      <c r="C167" s="27">
        <f t="shared" si="5"/>
        <v>3100</v>
      </c>
      <c r="D167" s="25" t="s">
        <v>23</v>
      </c>
      <c r="F167" s="30"/>
      <c r="I167" s="26">
        <f>ROW()</f>
        <v>167</v>
      </c>
      <c r="J167" s="27">
        <f t="shared" si="6"/>
        <v>3100</v>
      </c>
      <c r="L167" s="25">
        <f>IFERROR(VLOOKUP(A167,'FAIR Data'!$A$4:$D$266,4,FALSE),"NO")</f>
        <v>9</v>
      </c>
    </row>
    <row r="168" spans="1:12" hidden="1" x14ac:dyDescent="0.2">
      <c r="A168" s="28">
        <v>1017</v>
      </c>
      <c r="B168" s="29" t="s">
        <v>188</v>
      </c>
      <c r="C168" s="27">
        <f t="shared" si="5"/>
        <v>1017</v>
      </c>
      <c r="D168" s="25" t="s">
        <v>23</v>
      </c>
      <c r="F168" s="30"/>
      <c r="I168" s="26">
        <f>ROW()</f>
        <v>168</v>
      </c>
      <c r="J168" s="27">
        <f t="shared" si="6"/>
        <v>1017</v>
      </c>
      <c r="L168" s="25">
        <f>IFERROR(VLOOKUP(A168,'FAIR Data'!$A$4:$D$266,4,FALSE),"NO")</f>
        <v>12</v>
      </c>
    </row>
    <row r="169" spans="1:12" hidden="1" x14ac:dyDescent="0.2">
      <c r="A169" s="28">
        <v>5046</v>
      </c>
      <c r="B169" s="29" t="s">
        <v>189</v>
      </c>
      <c r="C169" s="27">
        <f t="shared" si="5"/>
        <v>5046</v>
      </c>
      <c r="D169" s="25" t="s">
        <v>23</v>
      </c>
      <c r="F169" s="30"/>
      <c r="I169" s="26">
        <f>ROW()</f>
        <v>169</v>
      </c>
      <c r="J169" s="27">
        <f t="shared" si="6"/>
        <v>5046</v>
      </c>
      <c r="L169" s="25" t="str">
        <f>IFERROR(VLOOKUP(A169,'FAIR Data'!$A$4:$D$266,4,FALSE),"NO")</f>
        <v>NO</v>
      </c>
    </row>
    <row r="170" spans="1:12" hidden="1" x14ac:dyDescent="0.2">
      <c r="A170" s="28">
        <v>312</v>
      </c>
      <c r="B170" s="29" t="s">
        <v>190</v>
      </c>
      <c r="C170" s="27">
        <f t="shared" si="5"/>
        <v>312</v>
      </c>
      <c r="D170" s="25" t="s">
        <v>23</v>
      </c>
      <c r="F170" s="30"/>
      <c r="I170" s="26">
        <f>ROW()</f>
        <v>170</v>
      </c>
      <c r="J170" s="27">
        <f t="shared" si="6"/>
        <v>312</v>
      </c>
      <c r="L170" s="25">
        <f>IFERROR(VLOOKUP(A170,'FAIR Data'!$A$4:$D$266,4,FALSE),"NO")</f>
        <v>7</v>
      </c>
    </row>
    <row r="171" spans="1:12" hidden="1" x14ac:dyDescent="0.2">
      <c r="A171" s="28">
        <v>5045</v>
      </c>
      <c r="B171" s="29" t="s">
        <v>191</v>
      </c>
      <c r="C171" s="27">
        <f t="shared" si="5"/>
        <v>5045</v>
      </c>
      <c r="D171" s="25" t="s">
        <v>23</v>
      </c>
      <c r="F171" s="30"/>
      <c r="I171" s="26">
        <f>ROW()</f>
        <v>171</v>
      </c>
      <c r="J171" s="27">
        <f t="shared" si="6"/>
        <v>5045</v>
      </c>
      <c r="L171" s="25">
        <f>IFERROR(VLOOKUP(A171,'FAIR Data'!$A$4:$D$266,4,FALSE),"NO")</f>
        <v>5</v>
      </c>
    </row>
    <row r="172" spans="1:12" hidden="1" x14ac:dyDescent="0.2">
      <c r="A172" s="28">
        <v>111</v>
      </c>
      <c r="B172" s="29" t="s">
        <v>192</v>
      </c>
      <c r="C172" s="27">
        <f t="shared" si="5"/>
        <v>111</v>
      </c>
      <c r="D172" s="25" t="s">
        <v>23</v>
      </c>
      <c r="F172" s="30"/>
      <c r="I172" s="26">
        <f>ROW()</f>
        <v>172</v>
      </c>
      <c r="J172" s="27">
        <f t="shared" si="6"/>
        <v>111</v>
      </c>
      <c r="L172" s="25">
        <f>IFERROR(VLOOKUP(A172,'FAIR Data'!$A$4:$D$266,4,FALSE),"NO")</f>
        <v>25</v>
      </c>
    </row>
    <row r="173" spans="1:12" hidden="1" x14ac:dyDescent="0.2">
      <c r="A173" s="28">
        <v>3141</v>
      </c>
      <c r="B173" s="29" t="s">
        <v>193</v>
      </c>
      <c r="C173" s="27">
        <f t="shared" si="5"/>
        <v>3141</v>
      </c>
      <c r="D173" s="25" t="s">
        <v>23</v>
      </c>
      <c r="F173" s="30"/>
      <c r="I173" s="26">
        <f>ROW()</f>
        <v>173</v>
      </c>
      <c r="J173" s="27">
        <f t="shared" si="6"/>
        <v>3141</v>
      </c>
      <c r="L173" s="25">
        <f>IFERROR(VLOOKUP(A173,'FAIR Data'!$A$4:$D$266,4,FALSE),"NO")</f>
        <v>30</v>
      </c>
    </row>
    <row r="174" spans="1:12" hidden="1" x14ac:dyDescent="0.2">
      <c r="A174" s="28">
        <v>3181</v>
      </c>
      <c r="B174" s="29" t="s">
        <v>194</v>
      </c>
      <c r="C174" s="27">
        <f t="shared" si="5"/>
        <v>3181</v>
      </c>
      <c r="D174" s="25" t="s">
        <v>23</v>
      </c>
      <c r="F174" s="30"/>
      <c r="I174" s="26">
        <f>ROW()</f>
        <v>174</v>
      </c>
      <c r="J174" s="27">
        <f t="shared" si="6"/>
        <v>3181</v>
      </c>
      <c r="L174" s="25">
        <f>IFERROR(VLOOKUP(A174,'FAIR Data'!$A$4:$D$266,4,FALSE),"NO")</f>
        <v>20</v>
      </c>
    </row>
    <row r="175" spans="1:12" hidden="1" x14ac:dyDescent="0.2">
      <c r="A175" s="28">
        <v>4000</v>
      </c>
      <c r="B175" s="29" t="s">
        <v>195</v>
      </c>
      <c r="C175" s="27">
        <f t="shared" si="5"/>
        <v>4000</v>
      </c>
      <c r="D175" s="25" t="s">
        <v>23</v>
      </c>
      <c r="F175" s="30"/>
      <c r="I175" s="26">
        <f>ROW()</f>
        <v>175</v>
      </c>
      <c r="J175" s="27">
        <f t="shared" si="6"/>
        <v>4000</v>
      </c>
      <c r="L175" s="25">
        <f>IFERROR(VLOOKUP(A175,'FAIR Data'!$A$4:$D$266,4,FALSE),"NO")</f>
        <v>1</v>
      </c>
    </row>
    <row r="176" spans="1:12" hidden="1" x14ac:dyDescent="0.2">
      <c r="A176" s="28">
        <v>102</v>
      </c>
      <c r="B176" s="29" t="s">
        <v>196</v>
      </c>
      <c r="C176" s="27">
        <f t="shared" si="5"/>
        <v>102</v>
      </c>
      <c r="D176" s="25" t="s">
        <v>23</v>
      </c>
      <c r="F176" s="30"/>
      <c r="I176" s="26">
        <f>ROW()</f>
        <v>176</v>
      </c>
      <c r="J176" s="27">
        <f t="shared" si="6"/>
        <v>102</v>
      </c>
      <c r="L176" s="25" t="str">
        <f>IFERROR(VLOOKUP(A176,'FAIR Data'!$A$4:$D$266,4,FALSE),"NO")</f>
        <v>NO</v>
      </c>
    </row>
    <row r="177" spans="1:12" hidden="1" x14ac:dyDescent="0.2">
      <c r="A177" s="28">
        <v>3241</v>
      </c>
      <c r="B177" s="29" t="s">
        <v>197</v>
      </c>
      <c r="C177" s="27">
        <f t="shared" si="5"/>
        <v>3241</v>
      </c>
      <c r="D177" s="25" t="s">
        <v>23</v>
      </c>
      <c r="F177" s="30"/>
      <c r="I177" s="26">
        <f>ROW()</f>
        <v>177</v>
      </c>
      <c r="J177" s="27">
        <f t="shared" si="6"/>
        <v>3241</v>
      </c>
      <c r="L177" s="25">
        <f>IFERROR(VLOOKUP(A177,'FAIR Data'!$A$4:$D$266,4,FALSE),"NO")</f>
        <v>10</v>
      </c>
    </row>
    <row r="178" spans="1:12" hidden="1" x14ac:dyDescent="0.2">
      <c r="A178" s="28">
        <v>3261</v>
      </c>
      <c r="B178" s="29" t="s">
        <v>198</v>
      </c>
      <c r="C178" s="27">
        <f t="shared" si="5"/>
        <v>3261</v>
      </c>
      <c r="D178" s="25" t="s">
        <v>23</v>
      </c>
      <c r="F178" s="30"/>
      <c r="I178" s="26">
        <f>ROW()</f>
        <v>178</v>
      </c>
      <c r="J178" s="27">
        <f t="shared" si="6"/>
        <v>3261</v>
      </c>
      <c r="L178" s="25">
        <f>IFERROR(VLOOKUP(A178,'FAIR Data'!$A$4:$D$266,4,FALSE),"NO")</f>
        <v>39</v>
      </c>
    </row>
    <row r="179" spans="1:12" hidden="1" x14ac:dyDescent="0.2">
      <c r="A179" s="28">
        <v>3281</v>
      </c>
      <c r="B179" s="29" t="s">
        <v>199</v>
      </c>
      <c r="C179" s="27">
        <f t="shared" si="5"/>
        <v>3281</v>
      </c>
      <c r="D179" s="25" t="s">
        <v>23</v>
      </c>
      <c r="F179" s="30"/>
      <c r="I179" s="26">
        <f>ROW()</f>
        <v>179</v>
      </c>
      <c r="J179" s="27">
        <f t="shared" si="6"/>
        <v>3281</v>
      </c>
      <c r="L179" s="25">
        <f>IFERROR(VLOOKUP(A179,'FAIR Data'!$A$4:$D$266,4,FALSE),"NO")</f>
        <v>19</v>
      </c>
    </row>
    <row r="180" spans="1:12" hidden="1" x14ac:dyDescent="0.2">
      <c r="A180" s="28">
        <v>3301</v>
      </c>
      <c r="B180" s="29" t="s">
        <v>200</v>
      </c>
      <c r="C180" s="27">
        <f t="shared" si="5"/>
        <v>3301</v>
      </c>
      <c r="D180" s="25" t="s">
        <v>23</v>
      </c>
      <c r="F180" s="30"/>
      <c r="I180" s="26">
        <f>ROW()</f>
        <v>180</v>
      </c>
      <c r="J180" s="27">
        <f t="shared" si="6"/>
        <v>3301</v>
      </c>
      <c r="L180" s="25">
        <f>IFERROR(VLOOKUP(A180,'FAIR Data'!$A$4:$D$266,4,FALSE),"NO")</f>
        <v>33</v>
      </c>
    </row>
    <row r="181" spans="1:12" hidden="1" x14ac:dyDescent="0.2">
      <c r="A181" s="28">
        <v>3341</v>
      </c>
      <c r="B181" s="29" t="s">
        <v>201</v>
      </c>
      <c r="C181" s="27">
        <f t="shared" si="5"/>
        <v>3341</v>
      </c>
      <c r="D181" s="25" t="s">
        <v>23</v>
      </c>
      <c r="F181" s="30"/>
      <c r="I181" s="26">
        <f>ROW()</f>
        <v>181</v>
      </c>
      <c r="J181" s="27">
        <f t="shared" si="6"/>
        <v>3341</v>
      </c>
      <c r="L181" s="25">
        <f>IFERROR(VLOOKUP(A181,'FAIR Data'!$A$4:$D$266,4,FALSE),"NO")</f>
        <v>25</v>
      </c>
    </row>
    <row r="182" spans="1:12" hidden="1" x14ac:dyDescent="0.2">
      <c r="A182" s="28">
        <v>3381</v>
      </c>
      <c r="B182" s="29" t="s">
        <v>202</v>
      </c>
      <c r="C182" s="27">
        <f t="shared" si="5"/>
        <v>3381</v>
      </c>
      <c r="D182" s="25" t="s">
        <v>23</v>
      </c>
      <c r="F182" s="30"/>
      <c r="I182" s="26">
        <f>ROW()</f>
        <v>182</v>
      </c>
      <c r="J182" s="27">
        <f t="shared" si="6"/>
        <v>3381</v>
      </c>
      <c r="L182" s="25">
        <f>IFERROR(VLOOKUP(A182,'FAIR Data'!$A$4:$D$266,4,FALSE),"NO")</f>
        <v>10</v>
      </c>
    </row>
    <row r="183" spans="1:12" hidden="1" x14ac:dyDescent="0.2">
      <c r="A183" s="28">
        <v>3501</v>
      </c>
      <c r="B183" s="29" t="s">
        <v>203</v>
      </c>
      <c r="C183" s="27">
        <f t="shared" si="5"/>
        <v>3501</v>
      </c>
      <c r="D183" s="25" t="s">
        <v>23</v>
      </c>
      <c r="F183" s="30"/>
      <c r="I183" s="26">
        <f>ROW()</f>
        <v>183</v>
      </c>
      <c r="J183" s="27">
        <f t="shared" si="6"/>
        <v>3501</v>
      </c>
      <c r="L183" s="25">
        <f>IFERROR(VLOOKUP(A183,'FAIR Data'!$A$4:$D$266,4,FALSE),"NO")</f>
        <v>14</v>
      </c>
    </row>
    <row r="184" spans="1:12" hidden="1" x14ac:dyDescent="0.2">
      <c r="A184" s="28">
        <v>3581</v>
      </c>
      <c r="B184" s="29" t="s">
        <v>204</v>
      </c>
      <c r="C184" s="27">
        <f t="shared" si="5"/>
        <v>3581</v>
      </c>
      <c r="D184" s="25" t="s">
        <v>23</v>
      </c>
      <c r="F184" s="30"/>
      <c r="I184" s="26">
        <f>ROW()</f>
        <v>184</v>
      </c>
      <c r="J184" s="27">
        <f t="shared" si="6"/>
        <v>3581</v>
      </c>
      <c r="L184" s="25" t="str">
        <f>IFERROR(VLOOKUP(A184,'FAIR Data'!$A$4:$D$266,4,FALSE),"NO")</f>
        <v>1</v>
      </c>
    </row>
    <row r="185" spans="1:12" hidden="1" x14ac:dyDescent="0.2">
      <c r="A185" s="28">
        <v>5131</v>
      </c>
      <c r="B185" s="29" t="s">
        <v>205</v>
      </c>
      <c r="C185" s="27">
        <f t="shared" si="5"/>
        <v>5131</v>
      </c>
      <c r="D185" s="25" t="s">
        <v>23</v>
      </c>
      <c r="F185" s="30"/>
      <c r="I185" s="26">
        <f>ROW()</f>
        <v>185</v>
      </c>
      <c r="J185" s="27">
        <f t="shared" si="6"/>
        <v>5131</v>
      </c>
      <c r="L185" s="25">
        <f>IFERROR(VLOOKUP(A185,'FAIR Data'!$A$4:$D$266,4,FALSE),"NO")</f>
        <v>2</v>
      </c>
    </row>
    <row r="186" spans="1:12" hidden="1" x14ac:dyDescent="0.2">
      <c r="A186" s="28">
        <v>5971</v>
      </c>
      <c r="B186" s="29" t="s">
        <v>206</v>
      </c>
      <c r="C186" s="27">
        <f t="shared" si="5"/>
        <v>5971</v>
      </c>
      <c r="D186" s="25" t="s">
        <v>23</v>
      </c>
      <c r="F186" s="30"/>
      <c r="I186" s="26">
        <f>ROW()</f>
        <v>186</v>
      </c>
      <c r="J186" s="27">
        <f t="shared" si="6"/>
        <v>5971</v>
      </c>
      <c r="L186" s="25">
        <f>IFERROR(VLOOKUP(A186,'FAIR Data'!$A$4:$D$266,4,FALSE),"NO")</f>
        <v>25</v>
      </c>
    </row>
    <row r="187" spans="1:12" hidden="1" x14ac:dyDescent="0.2">
      <c r="A187" s="28">
        <v>3661</v>
      </c>
      <c r="B187" s="29" t="s">
        <v>207</v>
      </c>
      <c r="C187" s="27">
        <f t="shared" si="5"/>
        <v>3661</v>
      </c>
      <c r="D187" s="25" t="s">
        <v>23</v>
      </c>
      <c r="F187" s="30"/>
      <c r="I187" s="26">
        <f>ROW()</f>
        <v>187</v>
      </c>
      <c r="J187" s="27">
        <f t="shared" si="6"/>
        <v>3661</v>
      </c>
      <c r="L187" s="25">
        <f>IFERROR(VLOOKUP(A187,'FAIR Data'!$A$4:$D$266,4,FALSE),"NO")</f>
        <v>30</v>
      </c>
    </row>
    <row r="188" spans="1:12" hidden="1" x14ac:dyDescent="0.2">
      <c r="A188" s="28">
        <v>921</v>
      </c>
      <c r="B188" s="29" t="s">
        <v>208</v>
      </c>
      <c r="C188" s="27">
        <f t="shared" si="5"/>
        <v>921</v>
      </c>
      <c r="D188" s="25" t="s">
        <v>23</v>
      </c>
      <c r="F188" s="30"/>
      <c r="I188" s="26">
        <f>ROW()</f>
        <v>188</v>
      </c>
      <c r="J188" s="27">
        <f t="shared" si="6"/>
        <v>921</v>
      </c>
      <c r="L188" s="25" t="str">
        <f>IFERROR(VLOOKUP(A188,'FAIR Data'!$A$4:$D$266,4,FALSE),"NO")</f>
        <v>NO</v>
      </c>
    </row>
    <row r="189" spans="1:12" hidden="1" x14ac:dyDescent="0.2">
      <c r="A189" s="28">
        <v>3701</v>
      </c>
      <c r="B189" s="29" t="s">
        <v>209</v>
      </c>
      <c r="C189" s="27">
        <f t="shared" si="5"/>
        <v>3701</v>
      </c>
      <c r="D189" s="25" t="s">
        <v>23</v>
      </c>
      <c r="F189" s="30"/>
      <c r="I189" s="26">
        <f>ROW()</f>
        <v>189</v>
      </c>
      <c r="J189" s="27">
        <f t="shared" si="6"/>
        <v>3701</v>
      </c>
      <c r="L189" s="25">
        <f>IFERROR(VLOOKUP(A189,'FAIR Data'!$A$4:$D$266,4,FALSE),"NO")</f>
        <v>18</v>
      </c>
    </row>
    <row r="190" spans="1:12" hidden="1" x14ac:dyDescent="0.2">
      <c r="A190" s="28">
        <v>125</v>
      </c>
      <c r="B190" s="29" t="s">
        <v>210</v>
      </c>
      <c r="C190" s="27">
        <f t="shared" si="5"/>
        <v>125</v>
      </c>
      <c r="D190" s="25" t="s">
        <v>23</v>
      </c>
      <c r="F190" s="30"/>
      <c r="I190" s="26">
        <f>ROW()</f>
        <v>190</v>
      </c>
      <c r="J190" s="27">
        <f t="shared" si="6"/>
        <v>125</v>
      </c>
      <c r="L190" s="25">
        <f>IFERROR(VLOOKUP(A190,'FAIR Data'!$A$4:$D$266,4,FALSE),"NO")</f>
        <v>21</v>
      </c>
    </row>
    <row r="191" spans="1:12" hidden="1" x14ac:dyDescent="0.2">
      <c r="A191" s="28">
        <v>92</v>
      </c>
      <c r="B191" s="29" t="s">
        <v>211</v>
      </c>
      <c r="C191" s="27">
        <f t="shared" si="5"/>
        <v>92</v>
      </c>
      <c r="D191" s="25" t="s">
        <v>23</v>
      </c>
      <c r="F191" s="30"/>
      <c r="I191" s="26">
        <f>ROW()</f>
        <v>191</v>
      </c>
      <c r="J191" s="27">
        <f t="shared" si="6"/>
        <v>92</v>
      </c>
      <c r="L191" s="25">
        <f>IFERROR(VLOOKUP(A191,'FAIR Data'!$A$4:$D$266,4,FALSE),"NO")</f>
        <v>12</v>
      </c>
    </row>
    <row r="192" spans="1:12" hidden="1" x14ac:dyDescent="0.2">
      <c r="A192" s="28">
        <v>3741</v>
      </c>
      <c r="B192" s="29" t="s">
        <v>212</v>
      </c>
      <c r="C192" s="27">
        <f t="shared" si="5"/>
        <v>3741</v>
      </c>
      <c r="D192" s="25" t="s">
        <v>23</v>
      </c>
      <c r="F192" s="30"/>
      <c r="I192" s="26">
        <f>ROW()</f>
        <v>192</v>
      </c>
      <c r="J192" s="27">
        <f t="shared" si="6"/>
        <v>3741</v>
      </c>
      <c r="L192" s="25">
        <f>IFERROR(VLOOKUP(A192,'FAIR Data'!$A$4:$D$266,4,FALSE),"NO")</f>
        <v>7</v>
      </c>
    </row>
    <row r="193" spans="1:12" hidden="1" x14ac:dyDescent="0.2">
      <c r="A193" s="28">
        <v>3821</v>
      </c>
      <c r="B193" s="29" t="s">
        <v>213</v>
      </c>
      <c r="C193" s="27">
        <f t="shared" si="5"/>
        <v>3821</v>
      </c>
      <c r="D193" s="25" t="s">
        <v>23</v>
      </c>
      <c r="F193" s="30"/>
      <c r="I193" s="26">
        <f>ROW()</f>
        <v>193</v>
      </c>
      <c r="J193" s="27">
        <f t="shared" si="6"/>
        <v>3821</v>
      </c>
      <c r="L193" s="25">
        <f>IFERROR(VLOOKUP(A193,'FAIR Data'!$A$4:$D$266,4,FALSE),"NO")</f>
        <v>15</v>
      </c>
    </row>
    <row r="194" spans="1:12" hidden="1" x14ac:dyDescent="0.2">
      <c r="A194" s="28">
        <v>3861</v>
      </c>
      <c r="B194" s="29" t="s">
        <v>214</v>
      </c>
      <c r="C194" s="27">
        <f t="shared" ref="C194:C257" si="7">A194</f>
        <v>3861</v>
      </c>
      <c r="D194" s="25" t="s">
        <v>23</v>
      </c>
      <c r="F194" s="30"/>
      <c r="I194" s="26">
        <f>ROW()</f>
        <v>194</v>
      </c>
      <c r="J194" s="27">
        <f t="shared" ref="J194:J257" si="8">C194</f>
        <v>3861</v>
      </c>
      <c r="L194" s="25">
        <f>IFERROR(VLOOKUP(A194,'FAIR Data'!$A$4:$D$266,4,FALSE),"NO")</f>
        <v>15</v>
      </c>
    </row>
    <row r="195" spans="1:12" hidden="1" x14ac:dyDescent="0.2">
      <c r="A195" s="28">
        <v>3901</v>
      </c>
      <c r="B195" s="29" t="s">
        <v>215</v>
      </c>
      <c r="C195" s="27">
        <f t="shared" si="7"/>
        <v>3901</v>
      </c>
      <c r="D195" s="25" t="s">
        <v>23</v>
      </c>
      <c r="F195" s="30"/>
      <c r="I195" s="26">
        <f>ROW()</f>
        <v>195</v>
      </c>
      <c r="J195" s="27">
        <f t="shared" si="8"/>
        <v>3901</v>
      </c>
      <c r="L195" s="25">
        <f>IFERROR(VLOOKUP(A195,'FAIR Data'!$A$4:$D$266,4,FALSE),"NO")</f>
        <v>27</v>
      </c>
    </row>
    <row r="196" spans="1:12" hidden="1" x14ac:dyDescent="0.2">
      <c r="A196" s="28">
        <v>3941</v>
      </c>
      <c r="B196" s="29" t="s">
        <v>216</v>
      </c>
      <c r="C196" s="27">
        <f t="shared" si="7"/>
        <v>3941</v>
      </c>
      <c r="D196" s="25" t="s">
        <v>23</v>
      </c>
      <c r="F196" s="30"/>
      <c r="I196" s="26">
        <f>ROW()</f>
        <v>196</v>
      </c>
      <c r="J196" s="27">
        <f t="shared" si="8"/>
        <v>3941</v>
      </c>
      <c r="L196" s="25">
        <f>IFERROR(VLOOKUP(A196,'FAIR Data'!$A$4:$D$266,4,FALSE),"NO")</f>
        <v>43</v>
      </c>
    </row>
    <row r="197" spans="1:12" hidden="1" x14ac:dyDescent="0.2">
      <c r="A197" s="27">
        <v>9991</v>
      </c>
      <c r="B197" s="29" t="s">
        <v>313</v>
      </c>
      <c r="C197" s="27">
        <f t="shared" si="7"/>
        <v>9991</v>
      </c>
      <c r="D197" s="25" t="s">
        <v>23</v>
      </c>
      <c r="I197" s="26">
        <f>ROW()</f>
        <v>197</v>
      </c>
      <c r="J197" s="26">
        <f t="shared" si="8"/>
        <v>9991</v>
      </c>
    </row>
    <row r="198" spans="1:12" hidden="1" x14ac:dyDescent="0.2">
      <c r="A198" s="31">
        <v>3981</v>
      </c>
      <c r="B198" s="29" t="s">
        <v>217</v>
      </c>
      <c r="C198" s="27">
        <f t="shared" si="7"/>
        <v>3981</v>
      </c>
      <c r="D198" s="25" t="s">
        <v>23</v>
      </c>
      <c r="F198" s="30"/>
      <c r="I198" s="26">
        <f>ROW()</f>
        <v>198</v>
      </c>
      <c r="J198" s="27">
        <f t="shared" si="8"/>
        <v>3981</v>
      </c>
      <c r="L198" s="25">
        <f>IFERROR(VLOOKUP(A198,'FAIR Data'!$A$4:$D$266,4,FALSE),"NO")</f>
        <v>43</v>
      </c>
    </row>
    <row r="199" spans="1:12" hidden="1" x14ac:dyDescent="0.2">
      <c r="A199" s="28">
        <v>4001</v>
      </c>
      <c r="B199" s="29" t="s">
        <v>218</v>
      </c>
      <c r="C199" s="27">
        <f t="shared" si="7"/>
        <v>4001</v>
      </c>
      <c r="D199" s="25" t="s">
        <v>23</v>
      </c>
      <c r="F199" s="30"/>
      <c r="I199" s="26">
        <f>ROW()</f>
        <v>199</v>
      </c>
      <c r="J199" s="27">
        <f t="shared" si="8"/>
        <v>4001</v>
      </c>
      <c r="L199" s="25">
        <f>IFERROR(VLOOKUP(A199,'FAIR Data'!$A$4:$D$266,4,FALSE),"NO")</f>
        <v>11</v>
      </c>
    </row>
    <row r="200" spans="1:12" hidden="1" x14ac:dyDescent="0.2">
      <c r="A200" s="28">
        <v>4021</v>
      </c>
      <c r="B200" s="29" t="s">
        <v>219</v>
      </c>
      <c r="C200" s="27">
        <f t="shared" si="7"/>
        <v>4021</v>
      </c>
      <c r="D200" s="25" t="s">
        <v>23</v>
      </c>
      <c r="F200" s="30"/>
      <c r="I200" s="26">
        <f>ROW()</f>
        <v>200</v>
      </c>
      <c r="J200" s="27">
        <f t="shared" si="8"/>
        <v>4021</v>
      </c>
      <c r="L200" s="25">
        <f>IFERROR(VLOOKUP(A200,'FAIR Data'!$A$4:$D$266,4,FALSE),"NO")</f>
        <v>22</v>
      </c>
    </row>
    <row r="201" spans="1:12" hidden="1" x14ac:dyDescent="0.2">
      <c r="A201" s="28">
        <v>4061</v>
      </c>
      <c r="B201" s="29" t="s">
        <v>220</v>
      </c>
      <c r="C201" s="27">
        <f t="shared" si="7"/>
        <v>4061</v>
      </c>
      <c r="D201" s="25" t="s">
        <v>23</v>
      </c>
      <c r="F201" s="30"/>
      <c r="I201" s="26">
        <f>ROW()</f>
        <v>201</v>
      </c>
      <c r="J201" s="27">
        <f t="shared" si="8"/>
        <v>4061</v>
      </c>
      <c r="L201" s="25">
        <f>IFERROR(VLOOKUP(A201,'FAIR Data'!$A$4:$D$266,4,FALSE),"NO")</f>
        <v>19</v>
      </c>
    </row>
    <row r="202" spans="1:12" hidden="1" x14ac:dyDescent="0.2">
      <c r="A202" s="28">
        <v>4071</v>
      </c>
      <c r="B202" s="29" t="s">
        <v>221</v>
      </c>
      <c r="C202" s="27">
        <f t="shared" si="7"/>
        <v>4071</v>
      </c>
      <c r="D202" s="25" t="s">
        <v>23</v>
      </c>
      <c r="F202" s="30"/>
      <c r="I202" s="26">
        <f>ROW()</f>
        <v>202</v>
      </c>
      <c r="J202" s="27">
        <f t="shared" si="8"/>
        <v>4071</v>
      </c>
      <c r="L202" s="25">
        <f>IFERROR(VLOOKUP(A202,'FAIR Data'!$A$4:$D$266,4,FALSE),"NO")</f>
        <v>19</v>
      </c>
    </row>
    <row r="203" spans="1:12" hidden="1" x14ac:dyDescent="0.2">
      <c r="A203" s="28">
        <v>2521</v>
      </c>
      <c r="B203" s="29" t="s">
        <v>222</v>
      </c>
      <c r="C203" s="27">
        <f t="shared" si="7"/>
        <v>2521</v>
      </c>
      <c r="D203" s="25" t="s">
        <v>23</v>
      </c>
      <c r="F203" s="30"/>
      <c r="I203" s="26">
        <f>ROW()</f>
        <v>203</v>
      </c>
      <c r="J203" s="27">
        <f t="shared" si="8"/>
        <v>2521</v>
      </c>
      <c r="L203" s="25">
        <f>IFERROR(VLOOKUP(A203,'FAIR Data'!$A$4:$D$266,4,FALSE),"NO")</f>
        <v>12</v>
      </c>
    </row>
    <row r="204" spans="1:12" hidden="1" x14ac:dyDescent="0.2">
      <c r="A204" s="28">
        <v>4091</v>
      </c>
      <c r="B204" s="29" t="s">
        <v>223</v>
      </c>
      <c r="C204" s="27">
        <f t="shared" si="7"/>
        <v>4091</v>
      </c>
      <c r="D204" s="25" t="s">
        <v>23</v>
      </c>
      <c r="F204" s="30"/>
      <c r="I204" s="26">
        <f>ROW()</f>
        <v>204</v>
      </c>
      <c r="J204" s="27">
        <f t="shared" si="8"/>
        <v>4091</v>
      </c>
      <c r="L204" s="25">
        <f>IFERROR(VLOOKUP(A204,'FAIR Data'!$A$4:$D$266,4,FALSE),"NO")</f>
        <v>12</v>
      </c>
    </row>
    <row r="205" spans="1:12" hidden="1" x14ac:dyDescent="0.2">
      <c r="A205" s="28">
        <v>4171</v>
      </c>
      <c r="B205" s="29" t="s">
        <v>224</v>
      </c>
      <c r="C205" s="27">
        <f t="shared" si="7"/>
        <v>4171</v>
      </c>
      <c r="D205" s="25" t="s">
        <v>23</v>
      </c>
      <c r="F205" s="30"/>
      <c r="I205" s="26">
        <f>ROW()</f>
        <v>205</v>
      </c>
      <c r="J205" s="27">
        <f t="shared" si="8"/>
        <v>4171</v>
      </c>
      <c r="L205" s="25">
        <f>IFERROR(VLOOKUP(A205,'FAIR Data'!$A$4:$D$266,4,FALSE),"NO")</f>
        <v>27</v>
      </c>
    </row>
    <row r="206" spans="1:12" hidden="1" x14ac:dyDescent="0.2">
      <c r="A206" s="28">
        <v>5010</v>
      </c>
      <c r="B206" s="29" t="s">
        <v>225</v>
      </c>
      <c r="C206" s="27">
        <f t="shared" si="7"/>
        <v>5010</v>
      </c>
      <c r="D206" s="25" t="s">
        <v>23</v>
      </c>
      <c r="F206" s="30"/>
      <c r="I206" s="26">
        <f>ROW()</f>
        <v>206</v>
      </c>
      <c r="J206" s="27">
        <f t="shared" si="8"/>
        <v>5010</v>
      </c>
      <c r="L206" s="25">
        <f>IFERROR(VLOOKUP(A206,'FAIR Data'!$A$4:$D$266,4,FALSE),"NO")</f>
        <v>1</v>
      </c>
    </row>
    <row r="207" spans="1:12" hidden="1" x14ac:dyDescent="0.2">
      <c r="A207" s="28">
        <v>3032</v>
      </c>
      <c r="B207" s="29" t="s">
        <v>226</v>
      </c>
      <c r="C207" s="27">
        <f t="shared" si="7"/>
        <v>3032</v>
      </c>
      <c r="D207" s="25" t="s">
        <v>23</v>
      </c>
      <c r="F207" s="30"/>
      <c r="I207" s="26">
        <f>ROW()</f>
        <v>207</v>
      </c>
      <c r="J207" s="27">
        <f t="shared" si="8"/>
        <v>3032</v>
      </c>
      <c r="L207" s="25" t="str">
        <f>IFERROR(VLOOKUP(A207,'FAIR Data'!$A$4:$D$266,4,FALSE),"NO")</f>
        <v>NO</v>
      </c>
    </row>
    <row r="208" spans="1:12" hidden="1" x14ac:dyDescent="0.2">
      <c r="A208" s="28">
        <v>4241</v>
      </c>
      <c r="B208" s="29" t="s">
        <v>227</v>
      </c>
      <c r="C208" s="27">
        <f t="shared" si="7"/>
        <v>4241</v>
      </c>
      <c r="D208" s="25" t="s">
        <v>23</v>
      </c>
      <c r="F208" s="30"/>
      <c r="I208" s="26">
        <f>ROW()</f>
        <v>208</v>
      </c>
      <c r="J208" s="27">
        <f t="shared" si="8"/>
        <v>4241</v>
      </c>
      <c r="L208" s="25">
        <f>IFERROR(VLOOKUP(A208,'FAIR Data'!$A$4:$D$266,4,FALSE),"NO")</f>
        <v>23</v>
      </c>
    </row>
    <row r="209" spans="1:12" hidden="1" x14ac:dyDescent="0.2">
      <c r="A209" s="28">
        <v>4261</v>
      </c>
      <c r="B209" s="29" t="s">
        <v>228</v>
      </c>
      <c r="C209" s="27">
        <f t="shared" si="7"/>
        <v>4261</v>
      </c>
      <c r="D209" s="25" t="s">
        <v>23</v>
      </c>
      <c r="F209" s="30"/>
      <c r="I209" s="26">
        <f>ROW()</f>
        <v>209</v>
      </c>
      <c r="J209" s="27">
        <f t="shared" si="8"/>
        <v>4261</v>
      </c>
      <c r="L209" s="25">
        <f>IFERROR(VLOOKUP(A209,'FAIR Data'!$A$4:$D$266,4,FALSE),"NO")</f>
        <v>35</v>
      </c>
    </row>
    <row r="210" spans="1:12" hidden="1" x14ac:dyDescent="0.2">
      <c r="A210" s="28">
        <v>4281</v>
      </c>
      <c r="B210" s="29" t="s">
        <v>229</v>
      </c>
      <c r="C210" s="27">
        <f t="shared" si="7"/>
        <v>4281</v>
      </c>
      <c r="D210" s="25" t="s">
        <v>23</v>
      </c>
      <c r="F210" s="30"/>
      <c r="I210" s="26">
        <f>ROW()</f>
        <v>210</v>
      </c>
      <c r="J210" s="27">
        <f t="shared" si="8"/>
        <v>4281</v>
      </c>
      <c r="L210" s="25">
        <f>IFERROR(VLOOKUP(A210,'FAIR Data'!$A$4:$D$266,4,FALSE),"NO")</f>
        <v>20</v>
      </c>
    </row>
    <row r="211" spans="1:12" hidden="1" x14ac:dyDescent="0.2">
      <c r="A211" s="28">
        <v>4221</v>
      </c>
      <c r="B211" s="29" t="s">
        <v>230</v>
      </c>
      <c r="C211" s="27">
        <f t="shared" si="7"/>
        <v>4221</v>
      </c>
      <c r="D211" s="25" t="s">
        <v>23</v>
      </c>
      <c r="F211" s="30"/>
      <c r="I211" s="26">
        <f>ROW()</f>
        <v>211</v>
      </c>
      <c r="J211" s="27">
        <f t="shared" si="8"/>
        <v>4221</v>
      </c>
      <c r="L211" s="25">
        <f>IFERROR(VLOOKUP(A211,'FAIR Data'!$A$4:$D$266,4,FALSE),"NO")</f>
        <v>6</v>
      </c>
    </row>
    <row r="212" spans="1:12" hidden="1" x14ac:dyDescent="0.2">
      <c r="A212" s="28">
        <v>4301</v>
      </c>
      <c r="B212" s="29" t="s">
        <v>231</v>
      </c>
      <c r="C212" s="27">
        <f t="shared" si="7"/>
        <v>4301</v>
      </c>
      <c r="D212" s="25" t="s">
        <v>23</v>
      </c>
      <c r="F212" s="30"/>
      <c r="I212" s="26">
        <f>ROW()</f>
        <v>212</v>
      </c>
      <c r="J212" s="27">
        <f t="shared" si="8"/>
        <v>4301</v>
      </c>
      <c r="L212" s="25">
        <f>IFERROR(VLOOKUP(A212,'FAIR Data'!$A$4:$D$266,4,FALSE),"NO")</f>
        <v>12</v>
      </c>
    </row>
    <row r="213" spans="1:12" hidden="1" x14ac:dyDescent="0.2">
      <c r="A213" s="28">
        <v>4341</v>
      </c>
      <c r="B213" s="29" t="s">
        <v>232</v>
      </c>
      <c r="C213" s="27">
        <f t="shared" si="7"/>
        <v>4341</v>
      </c>
      <c r="D213" s="25" t="s">
        <v>23</v>
      </c>
      <c r="F213" s="30"/>
      <c r="I213" s="26">
        <f>ROW()</f>
        <v>213</v>
      </c>
      <c r="J213" s="27">
        <f t="shared" si="8"/>
        <v>4341</v>
      </c>
      <c r="L213" s="25">
        <f>IFERROR(VLOOKUP(A213,'FAIR Data'!$A$4:$D$266,4,FALSE),"NO")</f>
        <v>5</v>
      </c>
    </row>
    <row r="214" spans="1:12" hidden="1" x14ac:dyDescent="0.2">
      <c r="A214" s="33">
        <v>1441</v>
      </c>
      <c r="B214" s="29" t="s">
        <v>233</v>
      </c>
      <c r="C214" s="27">
        <f t="shared" si="7"/>
        <v>1441</v>
      </c>
      <c r="D214" s="25" t="s">
        <v>23</v>
      </c>
      <c r="F214" s="30"/>
      <c r="I214" s="26">
        <f>ROW()</f>
        <v>214</v>
      </c>
      <c r="J214" s="27">
        <f t="shared" si="8"/>
        <v>1441</v>
      </c>
      <c r="L214" s="25">
        <f>IFERROR(VLOOKUP(A214,'FAIR Data'!$A$4:$D$266,4,FALSE),"NO")</f>
        <v>16</v>
      </c>
    </row>
    <row r="215" spans="1:12" hidden="1" x14ac:dyDescent="0.2">
      <c r="A215" s="28">
        <v>5931</v>
      </c>
      <c r="B215" s="29" t="s">
        <v>234</v>
      </c>
      <c r="C215" s="27">
        <f t="shared" si="7"/>
        <v>5931</v>
      </c>
      <c r="D215" s="25" t="s">
        <v>23</v>
      </c>
      <c r="F215" s="30"/>
      <c r="I215" s="26">
        <f>ROW()</f>
        <v>215</v>
      </c>
      <c r="J215" s="27">
        <f t="shared" si="8"/>
        <v>5931</v>
      </c>
      <c r="L215" s="25">
        <f>IFERROR(VLOOKUP(A215,'FAIR Data'!$A$4:$D$266,4,FALSE),"NO")</f>
        <v>2</v>
      </c>
    </row>
    <row r="216" spans="1:12" hidden="1" x14ac:dyDescent="0.2">
      <c r="A216" s="28">
        <v>3431</v>
      </c>
      <c r="B216" s="29" t="s">
        <v>235</v>
      </c>
      <c r="C216" s="27">
        <f t="shared" si="7"/>
        <v>3431</v>
      </c>
      <c r="D216" s="25" t="s">
        <v>23</v>
      </c>
      <c r="F216" s="30"/>
      <c r="I216" s="26">
        <f>ROW()</f>
        <v>216</v>
      </c>
      <c r="J216" s="27">
        <f t="shared" si="8"/>
        <v>3431</v>
      </c>
      <c r="L216" s="25">
        <f>IFERROR(VLOOKUP(A216,'FAIR Data'!$A$4:$D$266,4,FALSE),"NO")</f>
        <v>17</v>
      </c>
    </row>
    <row r="217" spans="1:12" hidden="1" x14ac:dyDescent="0.2">
      <c r="A217" s="28">
        <v>4441</v>
      </c>
      <c r="B217" s="29" t="s">
        <v>236</v>
      </c>
      <c r="C217" s="27">
        <f t="shared" si="7"/>
        <v>4441</v>
      </c>
      <c r="D217" s="25" t="s">
        <v>23</v>
      </c>
      <c r="F217" s="30"/>
      <c r="I217" s="26">
        <f>ROW()</f>
        <v>217</v>
      </c>
      <c r="J217" s="27">
        <f t="shared" si="8"/>
        <v>4441</v>
      </c>
      <c r="L217" s="25">
        <f>IFERROR(VLOOKUP(A217,'FAIR Data'!$A$4:$D$266,4,FALSE),"NO")</f>
        <v>26</v>
      </c>
    </row>
    <row r="218" spans="1:12" hidden="1" x14ac:dyDescent="0.2">
      <c r="A218" s="28">
        <v>4461</v>
      </c>
      <c r="B218" s="29" t="s">
        <v>237</v>
      </c>
      <c r="C218" s="27">
        <f t="shared" si="7"/>
        <v>4461</v>
      </c>
      <c r="D218" s="25" t="s">
        <v>23</v>
      </c>
      <c r="F218" s="30"/>
      <c r="I218" s="26">
        <f>ROW()</f>
        <v>218</v>
      </c>
      <c r="J218" s="27">
        <f t="shared" si="8"/>
        <v>4461</v>
      </c>
      <c r="L218" s="25">
        <f>IFERROR(VLOOKUP(A218,'FAIR Data'!$A$4:$D$266,4,FALSE),"NO")</f>
        <v>19</v>
      </c>
    </row>
    <row r="219" spans="1:12" hidden="1" x14ac:dyDescent="0.2">
      <c r="A219" s="28">
        <v>5048</v>
      </c>
      <c r="B219" s="29" t="s">
        <v>238</v>
      </c>
      <c r="C219" s="27">
        <f t="shared" si="7"/>
        <v>5048</v>
      </c>
      <c r="D219" s="25" t="s">
        <v>23</v>
      </c>
      <c r="F219" s="30"/>
      <c r="I219" s="26">
        <f>ROW()</f>
        <v>219</v>
      </c>
      <c r="J219" s="27">
        <f t="shared" si="8"/>
        <v>5048</v>
      </c>
      <c r="L219" s="25">
        <f>IFERROR(VLOOKUP(A219,'FAIR Data'!$A$4:$D$266,4,FALSE),"NO")</f>
        <v>1</v>
      </c>
    </row>
    <row r="220" spans="1:12" hidden="1" x14ac:dyDescent="0.2">
      <c r="A220" s="28">
        <v>342</v>
      </c>
      <c r="B220" s="29" t="s">
        <v>239</v>
      </c>
      <c r="C220" s="27">
        <f t="shared" si="7"/>
        <v>342</v>
      </c>
      <c r="D220" s="25" t="s">
        <v>23</v>
      </c>
      <c r="F220" s="30"/>
      <c r="I220" s="26">
        <f>ROW()</f>
        <v>220</v>
      </c>
      <c r="J220" s="27">
        <f t="shared" si="8"/>
        <v>342</v>
      </c>
      <c r="L220" s="25">
        <f>IFERROR(VLOOKUP(A220,'FAIR Data'!$A$4:$D$266,4,FALSE),"NO")</f>
        <v>11</v>
      </c>
    </row>
    <row r="221" spans="1:12" hidden="1" x14ac:dyDescent="0.2">
      <c r="A221" s="28">
        <v>5049</v>
      </c>
      <c r="B221" s="29" t="s">
        <v>240</v>
      </c>
      <c r="C221" s="27">
        <f t="shared" si="7"/>
        <v>5049</v>
      </c>
      <c r="D221" s="25" t="s">
        <v>23</v>
      </c>
      <c r="F221" s="30"/>
      <c r="I221" s="26">
        <f>ROW()</f>
        <v>221</v>
      </c>
      <c r="J221" s="27">
        <f t="shared" si="8"/>
        <v>5049</v>
      </c>
      <c r="L221" s="25">
        <f>IFERROR(VLOOKUP(A221,'FAIR Data'!$A$4:$D$266,4,FALSE),"NO")</f>
        <v>3</v>
      </c>
    </row>
    <row r="222" spans="1:12" hidden="1" x14ac:dyDescent="0.2">
      <c r="A222" s="28">
        <v>4421</v>
      </c>
      <c r="B222" s="29" t="s">
        <v>241</v>
      </c>
      <c r="C222" s="27">
        <f t="shared" si="7"/>
        <v>4421</v>
      </c>
      <c r="D222" s="25" t="s">
        <v>23</v>
      </c>
      <c r="F222" s="30"/>
      <c r="I222" s="26">
        <f>ROW()</f>
        <v>222</v>
      </c>
      <c r="J222" s="27">
        <f t="shared" si="8"/>
        <v>4421</v>
      </c>
      <c r="L222" s="25">
        <f>IFERROR(VLOOKUP(A222,'FAIR Data'!$A$4:$D$266,4,FALSE),"NO")</f>
        <v>11</v>
      </c>
    </row>
    <row r="223" spans="1:12" hidden="1" x14ac:dyDescent="0.2">
      <c r="A223" s="28">
        <v>600</v>
      </c>
      <c r="B223" s="29" t="s">
        <v>242</v>
      </c>
      <c r="C223" s="27">
        <f t="shared" si="7"/>
        <v>600</v>
      </c>
      <c r="D223" s="25" t="s">
        <v>23</v>
      </c>
      <c r="F223" s="30"/>
      <c r="I223" s="26">
        <f>ROW()</f>
        <v>223</v>
      </c>
      <c r="J223" s="27">
        <f t="shared" si="8"/>
        <v>600</v>
      </c>
      <c r="L223" s="25">
        <f>IFERROR(VLOOKUP(A223,'FAIR Data'!$A$4:$D$266,4,FALSE),"NO")</f>
        <v>5</v>
      </c>
    </row>
    <row r="224" spans="1:12" hidden="1" x14ac:dyDescent="0.2">
      <c r="A224" s="28">
        <v>4501</v>
      </c>
      <c r="B224" s="29" t="s">
        <v>243</v>
      </c>
      <c r="C224" s="27">
        <f t="shared" si="7"/>
        <v>4501</v>
      </c>
      <c r="D224" s="25" t="s">
        <v>23</v>
      </c>
      <c r="F224" s="30"/>
      <c r="I224" s="26">
        <f>ROW()</f>
        <v>224</v>
      </c>
      <c r="J224" s="27">
        <f t="shared" si="8"/>
        <v>4501</v>
      </c>
      <c r="L224" s="25">
        <f>IFERROR(VLOOKUP(A224,'FAIR Data'!$A$4:$D$266,4,FALSE),"NO")</f>
        <v>29</v>
      </c>
    </row>
    <row r="225" spans="1:12" hidden="1" x14ac:dyDescent="0.2">
      <c r="A225" s="28">
        <v>4081</v>
      </c>
      <c r="B225" s="29" t="s">
        <v>244</v>
      </c>
      <c r="C225" s="27">
        <f t="shared" si="7"/>
        <v>4081</v>
      </c>
      <c r="D225" s="25" t="s">
        <v>23</v>
      </c>
      <c r="F225" s="30"/>
      <c r="I225" s="26">
        <f>ROW()</f>
        <v>225</v>
      </c>
      <c r="J225" s="27">
        <f t="shared" si="8"/>
        <v>4081</v>
      </c>
      <c r="L225" s="25" t="str">
        <f>IFERROR(VLOOKUP(A225,'FAIR Data'!$A$4:$D$266,4,FALSE),"NO")</f>
        <v>NO</v>
      </c>
    </row>
    <row r="226" spans="1:12" hidden="1" x14ac:dyDescent="0.2">
      <c r="A226" s="28">
        <v>4541</v>
      </c>
      <c r="B226" s="29" t="s">
        <v>245</v>
      </c>
      <c r="C226" s="27">
        <f t="shared" si="7"/>
        <v>4541</v>
      </c>
      <c r="D226" s="25" t="s">
        <v>23</v>
      </c>
      <c r="F226" s="30"/>
      <c r="I226" s="26">
        <f>ROW()</f>
        <v>226</v>
      </c>
      <c r="J226" s="27">
        <f t="shared" si="8"/>
        <v>4541</v>
      </c>
      <c r="L226" s="25">
        <f>IFERROR(VLOOKUP(A226,'FAIR Data'!$A$4:$D$266,4,FALSE),"NO")</f>
        <v>19</v>
      </c>
    </row>
    <row r="227" spans="1:12" hidden="1" x14ac:dyDescent="0.2">
      <c r="A227" s="28">
        <v>3035</v>
      </c>
      <c r="B227" s="29" t="s">
        <v>246</v>
      </c>
      <c r="C227" s="27">
        <f t="shared" si="7"/>
        <v>3035</v>
      </c>
      <c r="D227" s="25" t="s">
        <v>23</v>
      </c>
      <c r="F227" s="30"/>
      <c r="I227" s="26">
        <f>ROW()</f>
        <v>227</v>
      </c>
      <c r="J227" s="27">
        <f t="shared" si="8"/>
        <v>3035</v>
      </c>
      <c r="L227" s="25" t="str">
        <f>IFERROR(VLOOKUP(A227,'FAIR Data'!$A$4:$D$266,4,FALSE),"NO")</f>
        <v>NO</v>
      </c>
    </row>
    <row r="228" spans="1:12" hidden="1" x14ac:dyDescent="0.2">
      <c r="A228" s="28">
        <v>4581</v>
      </c>
      <c r="B228" s="29" t="s">
        <v>247</v>
      </c>
      <c r="C228" s="27">
        <f t="shared" si="7"/>
        <v>4581</v>
      </c>
      <c r="D228" s="25" t="s">
        <v>23</v>
      </c>
      <c r="F228" s="30"/>
      <c r="I228" s="26">
        <f>ROW()</f>
        <v>228</v>
      </c>
      <c r="J228" s="27">
        <f t="shared" si="8"/>
        <v>4581</v>
      </c>
      <c r="L228" s="25">
        <f>IFERROR(VLOOKUP(A228,'FAIR Data'!$A$4:$D$266,4,FALSE),"NO")</f>
        <v>34</v>
      </c>
    </row>
    <row r="229" spans="1:12" hidden="1" x14ac:dyDescent="0.2">
      <c r="A229" s="28">
        <v>4611</v>
      </c>
      <c r="B229" s="29" t="s">
        <v>248</v>
      </c>
      <c r="C229" s="27">
        <f t="shared" si="7"/>
        <v>4611</v>
      </c>
      <c r="D229" s="25" t="s">
        <v>23</v>
      </c>
      <c r="F229" s="30"/>
      <c r="I229" s="26">
        <f>ROW()</f>
        <v>229</v>
      </c>
      <c r="J229" s="27">
        <f t="shared" si="8"/>
        <v>4611</v>
      </c>
      <c r="L229" s="25">
        <f>IFERROR(VLOOKUP(A229,'FAIR Data'!$A$4:$D$266,4,FALSE),"NO")</f>
        <v>46</v>
      </c>
    </row>
    <row r="230" spans="1:12" hidden="1" x14ac:dyDescent="0.2">
      <c r="A230" s="28">
        <v>400</v>
      </c>
      <c r="B230" s="29" t="s">
        <v>249</v>
      </c>
      <c r="C230" s="27">
        <f t="shared" si="7"/>
        <v>400</v>
      </c>
      <c r="D230" s="25" t="s">
        <v>23</v>
      </c>
      <c r="F230" s="30"/>
      <c r="I230" s="26">
        <f>ROW()</f>
        <v>230</v>
      </c>
      <c r="J230" s="27">
        <f t="shared" si="8"/>
        <v>400</v>
      </c>
      <c r="L230" s="25">
        <f>IFERROR(VLOOKUP(A230,'FAIR Data'!$A$4:$D$266,4,FALSE),"NO")</f>
        <v>12</v>
      </c>
    </row>
    <row r="231" spans="1:12" hidden="1" x14ac:dyDescent="0.2">
      <c r="A231" s="28">
        <v>2006</v>
      </c>
      <c r="B231" s="29" t="s">
        <v>250</v>
      </c>
      <c r="C231" s="27">
        <f t="shared" si="7"/>
        <v>2006</v>
      </c>
      <c r="D231" s="25" t="s">
        <v>23</v>
      </c>
      <c r="F231" s="30"/>
      <c r="I231" s="26">
        <f>ROW()</f>
        <v>231</v>
      </c>
      <c r="J231" s="27">
        <f t="shared" si="8"/>
        <v>2006</v>
      </c>
      <c r="L231" s="25">
        <f>IFERROR(VLOOKUP(A231,'FAIR Data'!$A$4:$D$266,4,FALSE),"NO")</f>
        <v>6</v>
      </c>
    </row>
    <row r="232" spans="1:12" hidden="1" x14ac:dyDescent="0.2">
      <c r="A232" s="28">
        <v>4681</v>
      </c>
      <c r="B232" s="29" t="s">
        <v>251</v>
      </c>
      <c r="C232" s="27">
        <f t="shared" si="7"/>
        <v>4681</v>
      </c>
      <c r="D232" s="25" t="s">
        <v>23</v>
      </c>
      <c r="F232" s="30"/>
      <c r="I232" s="26">
        <f>ROW()</f>
        <v>232</v>
      </c>
      <c r="J232" s="27">
        <f t="shared" si="8"/>
        <v>4681</v>
      </c>
      <c r="L232" s="25">
        <f>IFERROR(VLOOKUP(A232,'FAIR Data'!$A$4:$D$266,4,FALSE),"NO")</f>
        <v>72</v>
      </c>
    </row>
    <row r="233" spans="1:12" hidden="1" x14ac:dyDescent="0.2">
      <c r="A233" s="28">
        <v>3541</v>
      </c>
      <c r="B233" s="29" t="s">
        <v>252</v>
      </c>
      <c r="C233" s="27">
        <f t="shared" si="7"/>
        <v>3541</v>
      </c>
      <c r="D233" s="25" t="s">
        <v>23</v>
      </c>
      <c r="F233" s="30"/>
      <c r="I233" s="26">
        <f>ROW()</f>
        <v>233</v>
      </c>
      <c r="J233" s="27">
        <f t="shared" si="8"/>
        <v>3541</v>
      </c>
      <c r="L233" s="25">
        <f>IFERROR(VLOOKUP(A233,'FAIR Data'!$A$4:$D$266,4,FALSE),"NO")</f>
        <v>22</v>
      </c>
    </row>
    <row r="234" spans="1:12" hidden="1" x14ac:dyDescent="0.2">
      <c r="A234" s="28">
        <v>4721</v>
      </c>
      <c r="B234" s="29" t="s">
        <v>253</v>
      </c>
      <c r="C234" s="27">
        <f t="shared" si="7"/>
        <v>4721</v>
      </c>
      <c r="D234" s="25" t="s">
        <v>23</v>
      </c>
      <c r="F234" s="30"/>
      <c r="I234" s="26">
        <f>ROW()</f>
        <v>234</v>
      </c>
      <c r="J234" s="27">
        <f t="shared" si="8"/>
        <v>4721</v>
      </c>
      <c r="L234" s="25">
        <f>IFERROR(VLOOKUP(A234,'FAIR Data'!$A$4:$D$266,4,FALSE),"NO")</f>
        <v>9</v>
      </c>
    </row>
    <row r="235" spans="1:12" hidden="1" x14ac:dyDescent="0.2">
      <c r="A235" s="28">
        <v>4741</v>
      </c>
      <c r="B235" s="29" t="s">
        <v>254</v>
      </c>
      <c r="C235" s="27">
        <f t="shared" si="7"/>
        <v>4741</v>
      </c>
      <c r="D235" s="25" t="s">
        <v>23</v>
      </c>
      <c r="F235" s="30"/>
      <c r="I235" s="26">
        <f>ROW()</f>
        <v>235</v>
      </c>
      <c r="J235" s="27">
        <f t="shared" si="8"/>
        <v>4741</v>
      </c>
      <c r="L235" s="25">
        <f>IFERROR(VLOOKUP(A235,'FAIR Data'!$A$4:$D$266,4,FALSE),"NO")</f>
        <v>10</v>
      </c>
    </row>
    <row r="236" spans="1:12" hidden="1" x14ac:dyDescent="0.2">
      <c r="A236" s="28">
        <v>4761</v>
      </c>
      <c r="B236" s="29" t="s">
        <v>255</v>
      </c>
      <c r="C236" s="27">
        <f t="shared" si="7"/>
        <v>4761</v>
      </c>
      <c r="D236" s="25" t="s">
        <v>23</v>
      </c>
      <c r="F236" s="30"/>
      <c r="I236" s="26">
        <f>ROW()</f>
        <v>236</v>
      </c>
      <c r="J236" s="27">
        <f t="shared" si="8"/>
        <v>4761</v>
      </c>
      <c r="L236" s="25">
        <f>IFERROR(VLOOKUP(A236,'FAIR Data'!$A$4:$D$266,4,FALSE),"NO")</f>
        <v>3</v>
      </c>
    </row>
    <row r="237" spans="1:12" hidden="1" x14ac:dyDescent="0.2">
      <c r="A237" s="28">
        <v>241</v>
      </c>
      <c r="B237" s="29" t="s">
        <v>256</v>
      </c>
      <c r="C237" s="27">
        <f t="shared" si="7"/>
        <v>241</v>
      </c>
      <c r="D237" s="25" t="s">
        <v>23</v>
      </c>
      <c r="F237" s="30"/>
      <c r="I237" s="26">
        <f>ROW()</f>
        <v>237</v>
      </c>
      <c r="J237" s="27">
        <f t="shared" si="8"/>
        <v>241</v>
      </c>
      <c r="L237" s="25">
        <f>IFERROR(VLOOKUP(A237,'FAIR Data'!$A$4:$D$266,4,FALSE),"NO")</f>
        <v>8</v>
      </c>
    </row>
    <row r="238" spans="1:12" hidden="1" x14ac:dyDescent="0.2">
      <c r="A238" s="28">
        <v>4841</v>
      </c>
      <c r="B238" s="29" t="s">
        <v>257</v>
      </c>
      <c r="C238" s="27">
        <f t="shared" si="7"/>
        <v>4841</v>
      </c>
      <c r="D238" s="25" t="s">
        <v>23</v>
      </c>
      <c r="F238" s="30"/>
      <c r="I238" s="26">
        <f>ROW()</f>
        <v>238</v>
      </c>
      <c r="J238" s="27">
        <f t="shared" si="8"/>
        <v>4841</v>
      </c>
      <c r="L238" s="25">
        <f>IFERROR(VLOOKUP(A238,'FAIR Data'!$A$4:$D$266,4,FALSE),"NO")</f>
        <v>34</v>
      </c>
    </row>
    <row r="239" spans="1:12" hidden="1" x14ac:dyDescent="0.2">
      <c r="A239" s="28">
        <v>4881</v>
      </c>
      <c r="B239" s="29" t="s">
        <v>258</v>
      </c>
      <c r="C239" s="27">
        <f t="shared" si="7"/>
        <v>4881</v>
      </c>
      <c r="D239" s="25" t="s">
        <v>23</v>
      </c>
      <c r="F239" s="30"/>
      <c r="I239" s="26">
        <f>ROW()</f>
        <v>239</v>
      </c>
      <c r="J239" s="27">
        <f t="shared" si="8"/>
        <v>4881</v>
      </c>
      <c r="L239" s="25">
        <f>IFERROR(VLOOKUP(A239,'FAIR Data'!$A$4:$D$266,4,FALSE),"NO")</f>
        <v>26</v>
      </c>
    </row>
    <row r="240" spans="1:12" hidden="1" x14ac:dyDescent="0.2">
      <c r="A240" s="28">
        <v>4921</v>
      </c>
      <c r="B240" s="29" t="s">
        <v>259</v>
      </c>
      <c r="C240" s="27">
        <f t="shared" si="7"/>
        <v>4921</v>
      </c>
      <c r="D240" s="25" t="s">
        <v>23</v>
      </c>
      <c r="F240" s="30"/>
      <c r="I240" s="26">
        <f>ROW()</f>
        <v>240</v>
      </c>
      <c r="J240" s="27">
        <f t="shared" si="8"/>
        <v>4921</v>
      </c>
      <c r="L240" s="25">
        <f>IFERROR(VLOOKUP(A240,'FAIR Data'!$A$4:$D$266,4,FALSE),"NO")</f>
        <v>16</v>
      </c>
    </row>
    <row r="241" spans="1:12" hidden="1" x14ac:dyDescent="0.2">
      <c r="A241" s="28">
        <v>4961</v>
      </c>
      <c r="B241" s="29" t="s">
        <v>260</v>
      </c>
      <c r="C241" s="27">
        <f t="shared" si="7"/>
        <v>4961</v>
      </c>
      <c r="D241" s="25" t="s">
        <v>23</v>
      </c>
      <c r="F241" s="30"/>
      <c r="I241" s="26">
        <f>ROW()</f>
        <v>241</v>
      </c>
      <c r="J241" s="27">
        <f t="shared" si="8"/>
        <v>4961</v>
      </c>
      <c r="L241" s="25">
        <f>IFERROR(VLOOKUP(A241,'FAIR Data'!$A$4:$D$266,4,FALSE),"NO")</f>
        <v>15</v>
      </c>
    </row>
    <row r="242" spans="1:12" hidden="1" x14ac:dyDescent="0.2">
      <c r="A242" s="28">
        <v>5001</v>
      </c>
      <c r="B242" s="29" t="s">
        <v>261</v>
      </c>
      <c r="C242" s="27">
        <f t="shared" si="7"/>
        <v>5001</v>
      </c>
      <c r="D242" s="25" t="s">
        <v>23</v>
      </c>
      <c r="F242" s="30"/>
      <c r="I242" s="26">
        <f>ROW()</f>
        <v>242</v>
      </c>
      <c r="J242" s="27">
        <f t="shared" si="8"/>
        <v>5001</v>
      </c>
      <c r="L242" s="25">
        <f>IFERROR(VLOOKUP(A242,'FAIR Data'!$A$4:$D$266,4,FALSE),"NO")</f>
        <v>48</v>
      </c>
    </row>
    <row r="243" spans="1:12" hidden="1" x14ac:dyDescent="0.2">
      <c r="A243" s="28">
        <v>5041</v>
      </c>
      <c r="B243" s="29" t="s">
        <v>262</v>
      </c>
      <c r="C243" s="27">
        <f t="shared" si="7"/>
        <v>5041</v>
      </c>
      <c r="D243" s="25" t="s">
        <v>23</v>
      </c>
      <c r="F243" s="30"/>
      <c r="I243" s="26">
        <f>ROW()</f>
        <v>243</v>
      </c>
      <c r="J243" s="27">
        <f t="shared" si="8"/>
        <v>5041</v>
      </c>
      <c r="L243" s="25">
        <f>IFERROR(VLOOKUP(A243,'FAIR Data'!$A$4:$D$266,4,FALSE),"NO")</f>
        <v>28</v>
      </c>
    </row>
    <row r="244" spans="1:12" hidden="1" x14ac:dyDescent="0.2">
      <c r="A244" s="28">
        <v>5081</v>
      </c>
      <c r="B244" s="29" t="s">
        <v>263</v>
      </c>
      <c r="C244" s="27">
        <f t="shared" si="7"/>
        <v>5081</v>
      </c>
      <c r="D244" s="25" t="s">
        <v>23</v>
      </c>
      <c r="F244" s="30"/>
      <c r="I244" s="26">
        <f>ROW()</f>
        <v>244</v>
      </c>
      <c r="J244" s="27">
        <f t="shared" si="8"/>
        <v>5081</v>
      </c>
      <c r="L244" s="25">
        <f>IFERROR(VLOOKUP(A244,'FAIR Data'!$A$4:$D$266,4,FALSE),"NO")</f>
        <v>27</v>
      </c>
    </row>
    <row r="245" spans="1:12" hidden="1" x14ac:dyDescent="0.2">
      <c r="A245" s="28">
        <v>5121</v>
      </c>
      <c r="B245" s="29" t="s">
        <v>264</v>
      </c>
      <c r="C245" s="27">
        <f t="shared" si="7"/>
        <v>5121</v>
      </c>
      <c r="D245" s="25" t="s">
        <v>23</v>
      </c>
      <c r="F245" s="30"/>
      <c r="I245" s="26">
        <f>ROW()</f>
        <v>245</v>
      </c>
      <c r="J245" s="27">
        <f t="shared" si="8"/>
        <v>5121</v>
      </c>
      <c r="L245" s="25">
        <f>IFERROR(VLOOKUP(A245,'FAIR Data'!$A$4:$D$266,4,FALSE),"NO")</f>
        <v>4</v>
      </c>
    </row>
    <row r="246" spans="1:12" hidden="1" x14ac:dyDescent="0.2">
      <c r="A246" s="28">
        <v>4012</v>
      </c>
      <c r="B246" s="29" t="s">
        <v>265</v>
      </c>
      <c r="C246" s="27">
        <f t="shared" si="7"/>
        <v>4012</v>
      </c>
      <c r="D246" s="25" t="s">
        <v>23</v>
      </c>
      <c r="F246" s="30"/>
      <c r="I246" s="26">
        <f>ROW()</f>
        <v>246</v>
      </c>
      <c r="J246" s="27">
        <f t="shared" si="8"/>
        <v>4012</v>
      </c>
      <c r="L246" s="25">
        <f>IFERROR(VLOOKUP(A246,'FAIR Data'!$A$4:$D$266,4,FALSE),"NO")</f>
        <v>8</v>
      </c>
    </row>
    <row r="247" spans="1:12" hidden="1" x14ac:dyDescent="0.2">
      <c r="A247" s="28">
        <v>520</v>
      </c>
      <c r="B247" s="29" t="s">
        <v>266</v>
      </c>
      <c r="C247" s="27">
        <f t="shared" si="7"/>
        <v>520</v>
      </c>
      <c r="D247" s="25" t="s">
        <v>23</v>
      </c>
      <c r="F247" s="30"/>
      <c r="I247" s="26">
        <f>ROW()</f>
        <v>247</v>
      </c>
      <c r="J247" s="27">
        <f t="shared" si="8"/>
        <v>520</v>
      </c>
      <c r="L247" s="25">
        <f>IFERROR(VLOOKUP(A247,'FAIR Data'!$A$4:$D$266,4,FALSE),"NO")</f>
        <v>6</v>
      </c>
    </row>
    <row r="248" spans="1:12" hidden="1" x14ac:dyDescent="0.2">
      <c r="A248" s="28">
        <v>339</v>
      </c>
      <c r="B248" s="29" t="s">
        <v>267</v>
      </c>
      <c r="C248" s="27">
        <f t="shared" si="7"/>
        <v>339</v>
      </c>
      <c r="D248" s="25" t="s">
        <v>23</v>
      </c>
      <c r="F248" s="30"/>
      <c r="I248" s="26">
        <f>ROW()</f>
        <v>248</v>
      </c>
      <c r="J248" s="27">
        <f t="shared" si="8"/>
        <v>339</v>
      </c>
      <c r="L248" s="25">
        <f>IFERROR(VLOOKUP(A248,'FAIR Data'!$A$4:$D$266,4,FALSE),"NO")</f>
        <v>4</v>
      </c>
    </row>
    <row r="249" spans="1:12" hidden="1" x14ac:dyDescent="0.2">
      <c r="A249" s="28">
        <v>2007</v>
      </c>
      <c r="B249" s="29" t="s">
        <v>268</v>
      </c>
      <c r="C249" s="27">
        <f t="shared" si="7"/>
        <v>2007</v>
      </c>
      <c r="D249" s="25" t="s">
        <v>23</v>
      </c>
      <c r="F249" s="30"/>
      <c r="I249" s="26">
        <f>ROW()</f>
        <v>249</v>
      </c>
      <c r="J249" s="27">
        <f t="shared" si="8"/>
        <v>2007</v>
      </c>
      <c r="L249" s="25">
        <f>IFERROR(VLOOKUP(A249,'FAIR Data'!$A$4:$D$266,4,FALSE),"NO")</f>
        <v>3</v>
      </c>
    </row>
    <row r="250" spans="1:12" hidden="1" x14ac:dyDescent="0.2">
      <c r="A250" s="28">
        <v>332</v>
      </c>
      <c r="B250" s="29" t="s">
        <v>269</v>
      </c>
      <c r="C250" s="27">
        <f t="shared" si="7"/>
        <v>332</v>
      </c>
      <c r="D250" s="25" t="s">
        <v>23</v>
      </c>
      <c r="F250" s="30"/>
      <c r="I250" s="26">
        <f>ROW()</f>
        <v>250</v>
      </c>
      <c r="J250" s="27">
        <f t="shared" si="8"/>
        <v>332</v>
      </c>
      <c r="L250" s="25" t="str">
        <f>IFERROR(VLOOKUP(A250,'FAIR Data'!$A$4:$D$266,4,FALSE),"NO")</f>
        <v>NO</v>
      </c>
    </row>
    <row r="251" spans="1:12" hidden="1" x14ac:dyDescent="0.2">
      <c r="A251" s="28">
        <v>2012</v>
      </c>
      <c r="B251" s="29" t="s">
        <v>270</v>
      </c>
      <c r="C251" s="27">
        <f t="shared" si="7"/>
        <v>2012</v>
      </c>
      <c r="D251" s="25" t="s">
        <v>23</v>
      </c>
      <c r="F251" s="30"/>
      <c r="I251" s="26">
        <f>ROW()</f>
        <v>251</v>
      </c>
      <c r="J251" s="27">
        <f t="shared" si="8"/>
        <v>2012</v>
      </c>
      <c r="L251" s="25" t="str">
        <f>IFERROR(VLOOKUP(A251,'FAIR Data'!$A$4:$D$266,4,FALSE),"NO")</f>
        <v>NO</v>
      </c>
    </row>
    <row r="252" spans="1:12" hidden="1" x14ac:dyDescent="0.2">
      <c r="A252" s="28">
        <v>5008</v>
      </c>
      <c r="B252" s="29" t="s">
        <v>271</v>
      </c>
      <c r="C252" s="27">
        <f t="shared" si="7"/>
        <v>5008</v>
      </c>
      <c r="D252" s="25" t="s">
        <v>23</v>
      </c>
      <c r="F252" s="30"/>
      <c r="I252" s="26">
        <f>ROW()</f>
        <v>252</v>
      </c>
      <c r="J252" s="27">
        <f t="shared" si="8"/>
        <v>5008</v>
      </c>
      <c r="L252" s="25">
        <f>IFERROR(VLOOKUP(A252,'FAIR Data'!$A$4:$D$266,4,FALSE),"NO")</f>
        <v>0</v>
      </c>
    </row>
    <row r="253" spans="1:12" hidden="1" x14ac:dyDescent="0.2">
      <c r="A253" s="28">
        <v>3033</v>
      </c>
      <c r="B253" s="29" t="s">
        <v>272</v>
      </c>
      <c r="C253" s="27">
        <f t="shared" si="7"/>
        <v>3033</v>
      </c>
      <c r="D253" s="25" t="s">
        <v>23</v>
      </c>
      <c r="F253" s="30"/>
      <c r="I253" s="26">
        <f>ROW()</f>
        <v>253</v>
      </c>
      <c r="J253" s="27">
        <f t="shared" si="8"/>
        <v>3033</v>
      </c>
      <c r="L253" s="25" t="str">
        <f>IFERROR(VLOOKUP(A253,'FAIR Data'!$A$4:$D$266,4,FALSE),"NO")</f>
        <v>NO</v>
      </c>
    </row>
    <row r="254" spans="1:12" hidden="1" x14ac:dyDescent="0.2">
      <c r="A254" s="28">
        <v>5003</v>
      </c>
      <c r="B254" s="29" t="s">
        <v>273</v>
      </c>
      <c r="C254" s="27">
        <f t="shared" si="7"/>
        <v>5003</v>
      </c>
      <c r="D254" s="25" t="s">
        <v>23</v>
      </c>
      <c r="F254" s="30"/>
      <c r="I254" s="26">
        <f>ROW()</f>
        <v>254</v>
      </c>
      <c r="J254" s="27">
        <f t="shared" si="8"/>
        <v>5003</v>
      </c>
      <c r="L254" s="25" t="str">
        <f>IFERROR(VLOOKUP(A254,'FAIR Data'!$A$4:$D$266,4,FALSE),"NO")</f>
        <v>NO</v>
      </c>
    </row>
    <row r="255" spans="1:12" hidden="1" x14ac:dyDescent="0.2">
      <c r="A255" s="28">
        <v>1070</v>
      </c>
      <c r="B255" s="29" t="s">
        <v>274</v>
      </c>
      <c r="C255" s="27">
        <f t="shared" si="7"/>
        <v>1070</v>
      </c>
      <c r="D255" s="25" t="s">
        <v>23</v>
      </c>
      <c r="F255" s="30"/>
      <c r="I255" s="26">
        <f>ROW()</f>
        <v>255</v>
      </c>
      <c r="J255" s="27">
        <f t="shared" si="8"/>
        <v>1070</v>
      </c>
      <c r="L255" s="25" t="str">
        <f>IFERROR(VLOOKUP(A255,'FAIR Data'!$A$4:$D$266,4,FALSE),"NO")</f>
        <v>NO</v>
      </c>
    </row>
    <row r="256" spans="1:12" hidden="1" x14ac:dyDescent="0.2">
      <c r="A256" s="28">
        <v>5201</v>
      </c>
      <c r="B256" s="29" t="s">
        <v>275</v>
      </c>
      <c r="C256" s="27">
        <f t="shared" si="7"/>
        <v>5201</v>
      </c>
      <c r="D256" s="25" t="s">
        <v>23</v>
      </c>
      <c r="F256" s="30"/>
      <c r="I256" s="26">
        <f>ROW()</f>
        <v>256</v>
      </c>
      <c r="J256" s="27">
        <f t="shared" si="8"/>
        <v>5201</v>
      </c>
      <c r="L256" s="25">
        <f>IFERROR(VLOOKUP(A256,'FAIR Data'!$A$4:$D$266,4,FALSE),"NO")</f>
        <v>60</v>
      </c>
    </row>
    <row r="257" spans="1:12" hidden="1" x14ac:dyDescent="0.2">
      <c r="A257" s="28">
        <v>5281</v>
      </c>
      <c r="B257" s="29" t="s">
        <v>276</v>
      </c>
      <c r="C257" s="27">
        <f t="shared" si="7"/>
        <v>5281</v>
      </c>
      <c r="D257" s="25" t="s">
        <v>23</v>
      </c>
      <c r="F257" s="30"/>
      <c r="I257" s="26">
        <f>ROW()</f>
        <v>257</v>
      </c>
      <c r="J257" s="27">
        <f t="shared" si="8"/>
        <v>5281</v>
      </c>
      <c r="L257" s="25">
        <f>IFERROR(VLOOKUP(A257,'FAIR Data'!$A$4:$D$266,4,FALSE),"NO")</f>
        <v>24</v>
      </c>
    </row>
    <row r="258" spans="1:12" hidden="1" x14ac:dyDescent="0.2">
      <c r="A258" s="28">
        <v>5241</v>
      </c>
      <c r="B258" s="29" t="s">
        <v>277</v>
      </c>
      <c r="C258" s="27">
        <f t="shared" ref="C258:C287" si="9">A258</f>
        <v>5241</v>
      </c>
      <c r="D258" s="25" t="s">
        <v>23</v>
      </c>
      <c r="F258" s="30"/>
      <c r="I258" s="26">
        <f>ROW()</f>
        <v>258</v>
      </c>
      <c r="J258" s="27">
        <f t="shared" ref="J258:J287" si="10">C258</f>
        <v>5241</v>
      </c>
      <c r="L258" s="25">
        <f>IFERROR(VLOOKUP(A258,'FAIR Data'!$A$4:$D$266,4,FALSE),"NO")</f>
        <v>19</v>
      </c>
    </row>
    <row r="259" spans="1:12" hidden="1" x14ac:dyDescent="0.2">
      <c r="A259" s="28">
        <v>5091</v>
      </c>
      <c r="B259" s="29" t="s">
        <v>278</v>
      </c>
      <c r="C259" s="27">
        <f t="shared" si="9"/>
        <v>5091</v>
      </c>
      <c r="D259" s="25" t="s">
        <v>23</v>
      </c>
      <c r="F259" s="30"/>
      <c r="I259" s="26">
        <f>ROW()</f>
        <v>259</v>
      </c>
      <c r="J259" s="27">
        <f t="shared" si="10"/>
        <v>5091</v>
      </c>
      <c r="L259" s="25">
        <f>IFERROR(VLOOKUP(A259,'FAIR Data'!$A$4:$D$266,4,FALSE),"NO")</f>
        <v>5</v>
      </c>
    </row>
    <row r="260" spans="1:12" hidden="1" x14ac:dyDescent="0.2">
      <c r="A260" s="27">
        <v>9995</v>
      </c>
      <c r="B260" s="29" t="s">
        <v>315</v>
      </c>
      <c r="C260" s="27">
        <f t="shared" si="9"/>
        <v>9995</v>
      </c>
      <c r="D260" s="25" t="s">
        <v>23</v>
      </c>
      <c r="I260" s="26">
        <f>ROW()</f>
        <v>260</v>
      </c>
      <c r="J260" s="26">
        <f t="shared" si="10"/>
        <v>9995</v>
      </c>
    </row>
    <row r="261" spans="1:12" hidden="1" x14ac:dyDescent="0.2">
      <c r="A261" s="28">
        <v>5321</v>
      </c>
      <c r="B261" s="29" t="s">
        <v>279</v>
      </c>
      <c r="C261" s="27">
        <f t="shared" si="9"/>
        <v>5321</v>
      </c>
      <c r="D261" s="25" t="s">
        <v>23</v>
      </c>
      <c r="F261" s="30"/>
      <c r="I261" s="26">
        <f>ROW()</f>
        <v>261</v>
      </c>
      <c r="J261" s="27">
        <f t="shared" si="10"/>
        <v>5321</v>
      </c>
      <c r="L261" s="25">
        <f>IFERROR(VLOOKUP(A261,'FAIR Data'!$A$4:$D$266,4,FALSE),"NO")</f>
        <v>21</v>
      </c>
    </row>
    <row r="262" spans="1:12" hidden="1" x14ac:dyDescent="0.2">
      <c r="A262" s="28">
        <v>2191</v>
      </c>
      <c r="B262" s="29" t="s">
        <v>280</v>
      </c>
      <c r="C262" s="27">
        <f t="shared" si="9"/>
        <v>2191</v>
      </c>
      <c r="D262" s="25" t="s">
        <v>23</v>
      </c>
      <c r="F262" s="30"/>
      <c r="I262" s="26">
        <f>ROW()</f>
        <v>262</v>
      </c>
      <c r="J262" s="27">
        <f t="shared" si="10"/>
        <v>2191</v>
      </c>
      <c r="L262" s="25">
        <f>IFERROR(VLOOKUP(A262,'FAIR Data'!$A$4:$D$266,4,FALSE),"NO")</f>
        <v>25</v>
      </c>
    </row>
    <row r="263" spans="1:12" hidden="1" x14ac:dyDescent="0.2">
      <c r="A263" s="28">
        <v>5361</v>
      </c>
      <c r="B263" s="29" t="s">
        <v>281</v>
      </c>
      <c r="C263" s="27">
        <f t="shared" si="9"/>
        <v>5361</v>
      </c>
      <c r="D263" s="25" t="s">
        <v>23</v>
      </c>
      <c r="F263" s="30"/>
      <c r="I263" s="26">
        <f>ROW()</f>
        <v>263</v>
      </c>
      <c r="J263" s="27">
        <f t="shared" si="10"/>
        <v>5361</v>
      </c>
      <c r="L263" s="25">
        <f>IFERROR(VLOOKUP(A263,'FAIR Data'!$A$4:$D$266,4,FALSE),"NO")</f>
        <v>14</v>
      </c>
    </row>
    <row r="264" spans="1:12" hidden="1" x14ac:dyDescent="0.2">
      <c r="A264" s="28">
        <v>72</v>
      </c>
      <c r="B264" s="29" t="s">
        <v>282</v>
      </c>
      <c r="C264" s="27">
        <f t="shared" si="9"/>
        <v>72</v>
      </c>
      <c r="D264" s="25" t="s">
        <v>23</v>
      </c>
      <c r="F264" s="30"/>
      <c r="I264" s="26">
        <f>ROW()</f>
        <v>264</v>
      </c>
      <c r="J264" s="27">
        <f t="shared" si="10"/>
        <v>72</v>
      </c>
      <c r="L264" s="25">
        <f>IFERROR(VLOOKUP(A264,'FAIR Data'!$A$4:$D$266,4,FALSE),"NO")</f>
        <v>12</v>
      </c>
    </row>
    <row r="265" spans="1:12" hidden="1" x14ac:dyDescent="0.2">
      <c r="A265" s="28">
        <v>5401</v>
      </c>
      <c r="B265" s="29" t="s">
        <v>283</v>
      </c>
      <c r="C265" s="27">
        <f t="shared" si="9"/>
        <v>5401</v>
      </c>
      <c r="D265" s="25" t="s">
        <v>23</v>
      </c>
      <c r="F265" s="30"/>
      <c r="I265" s="26">
        <f>ROW()</f>
        <v>265</v>
      </c>
      <c r="J265" s="27">
        <f t="shared" si="10"/>
        <v>5401</v>
      </c>
      <c r="L265" s="25">
        <f>IFERROR(VLOOKUP(A265,'FAIR Data'!$A$4:$D$266,4,FALSE),"NO")</f>
        <v>4</v>
      </c>
    </row>
    <row r="266" spans="1:12" hidden="1" x14ac:dyDescent="0.2">
      <c r="A266" s="31">
        <v>5421</v>
      </c>
      <c r="B266" s="29" t="s">
        <v>284</v>
      </c>
      <c r="C266" s="27">
        <f t="shared" si="9"/>
        <v>5421</v>
      </c>
      <c r="D266" s="25" t="s">
        <v>23</v>
      </c>
      <c r="F266" s="30"/>
      <c r="I266" s="26">
        <f>ROW()</f>
        <v>266</v>
      </c>
      <c r="J266" s="27">
        <f t="shared" si="10"/>
        <v>5421</v>
      </c>
      <c r="L266" s="25">
        <f>IFERROR(VLOOKUP(A266,'FAIR Data'!$A$4:$D$266,4,FALSE),"NO")</f>
        <v>4</v>
      </c>
    </row>
    <row r="267" spans="1:12" hidden="1" x14ac:dyDescent="0.2">
      <c r="A267" s="28">
        <v>5431</v>
      </c>
      <c r="B267" s="29" t="s">
        <v>285</v>
      </c>
      <c r="C267" s="27">
        <f t="shared" si="9"/>
        <v>5431</v>
      </c>
      <c r="D267" s="25" t="s">
        <v>23</v>
      </c>
      <c r="F267" s="30"/>
      <c r="I267" s="26">
        <f>ROW()</f>
        <v>267</v>
      </c>
      <c r="J267" s="27">
        <f t="shared" si="10"/>
        <v>5431</v>
      </c>
      <c r="L267" s="25">
        <f>IFERROR(VLOOKUP(A267,'FAIR Data'!$A$4:$D$266,4,FALSE),"NO")</f>
        <v>28</v>
      </c>
    </row>
    <row r="268" spans="1:12" hidden="1" x14ac:dyDescent="0.2">
      <c r="A268" s="28">
        <v>5441</v>
      </c>
      <c r="B268" s="29" t="s">
        <v>286</v>
      </c>
      <c r="C268" s="27">
        <f t="shared" si="9"/>
        <v>5441</v>
      </c>
      <c r="D268" s="25" t="s">
        <v>23</v>
      </c>
      <c r="F268" s="30"/>
      <c r="I268" s="26">
        <f>ROW()</f>
        <v>268</v>
      </c>
      <c r="J268" s="27">
        <f t="shared" si="10"/>
        <v>5441</v>
      </c>
      <c r="L268" s="25">
        <f>IFERROR(VLOOKUP(A268,'FAIR Data'!$A$4:$D$266,4,FALSE),"NO")</f>
        <v>24</v>
      </c>
    </row>
    <row r="269" spans="1:12" hidden="1" x14ac:dyDescent="0.2">
      <c r="A269" s="28">
        <v>2531</v>
      </c>
      <c r="B269" s="29" t="s">
        <v>287</v>
      </c>
      <c r="C269" s="27">
        <f t="shared" si="9"/>
        <v>2531</v>
      </c>
      <c r="D269" s="25" t="s">
        <v>23</v>
      </c>
      <c r="F269" s="30"/>
      <c r="I269" s="26">
        <f>ROW()</f>
        <v>269</v>
      </c>
      <c r="J269" s="27">
        <f t="shared" si="10"/>
        <v>2531</v>
      </c>
      <c r="L269" s="25">
        <f>IFERROR(VLOOKUP(A269,'FAIR Data'!$A$4:$D$266,4,FALSE),"NO")</f>
        <v>6</v>
      </c>
    </row>
    <row r="270" spans="1:12" hidden="1" x14ac:dyDescent="0.2">
      <c r="A270" s="28">
        <v>3051</v>
      </c>
      <c r="B270" s="29" t="s">
        <v>288</v>
      </c>
      <c r="C270" s="27">
        <f t="shared" si="9"/>
        <v>3051</v>
      </c>
      <c r="D270" s="25" t="s">
        <v>23</v>
      </c>
      <c r="F270" s="30"/>
      <c r="I270" s="26">
        <f>ROW()</f>
        <v>270</v>
      </c>
      <c r="J270" s="27">
        <f t="shared" si="10"/>
        <v>3051</v>
      </c>
      <c r="L270" s="25">
        <f>IFERROR(VLOOKUP(A270,'FAIR Data'!$A$4:$D$266,4,FALSE),"NO")</f>
        <v>39</v>
      </c>
    </row>
    <row r="271" spans="1:12" hidden="1" x14ac:dyDescent="0.2">
      <c r="A271" s="28">
        <v>5481</v>
      </c>
      <c r="B271" s="29" t="s">
        <v>289</v>
      </c>
      <c r="C271" s="27">
        <f t="shared" si="9"/>
        <v>5481</v>
      </c>
      <c r="D271" s="25" t="s">
        <v>23</v>
      </c>
      <c r="F271" s="30"/>
      <c r="I271" s="26">
        <f>ROW()</f>
        <v>271</v>
      </c>
      <c r="J271" s="27">
        <f t="shared" si="10"/>
        <v>5481</v>
      </c>
      <c r="L271" s="25">
        <f>IFERROR(VLOOKUP(A271,'FAIR Data'!$A$4:$D$266,4,FALSE),"NO")</f>
        <v>27</v>
      </c>
    </row>
    <row r="272" spans="1:12" hidden="1" x14ac:dyDescent="0.2">
      <c r="A272" s="28">
        <v>5521</v>
      </c>
      <c r="B272" s="29" t="s">
        <v>290</v>
      </c>
      <c r="C272" s="27">
        <f t="shared" si="9"/>
        <v>5521</v>
      </c>
      <c r="D272" s="25" t="s">
        <v>23</v>
      </c>
      <c r="F272" s="30"/>
      <c r="I272" s="26">
        <f>ROW()</f>
        <v>272</v>
      </c>
      <c r="J272" s="27">
        <f t="shared" si="10"/>
        <v>5521</v>
      </c>
      <c r="L272" s="25">
        <f>IFERROR(VLOOKUP(A272,'FAIR Data'!$A$4:$D$266,4,FALSE),"NO")</f>
        <v>11</v>
      </c>
    </row>
    <row r="273" spans="1:12" hidden="1" x14ac:dyDescent="0.2">
      <c r="A273" s="28">
        <v>5601</v>
      </c>
      <c r="B273" s="29" t="s">
        <v>291</v>
      </c>
      <c r="C273" s="27">
        <f t="shared" si="9"/>
        <v>5601</v>
      </c>
      <c r="D273" s="25" t="s">
        <v>23</v>
      </c>
      <c r="F273" s="30"/>
      <c r="I273" s="26">
        <f>ROW()</f>
        <v>273</v>
      </c>
      <c r="J273" s="27">
        <f t="shared" si="10"/>
        <v>5601</v>
      </c>
      <c r="L273" s="25">
        <f>IFERROR(VLOOKUP(A273,'FAIR Data'!$A$4:$D$266,4,FALSE),"NO")</f>
        <v>16</v>
      </c>
    </row>
    <row r="274" spans="1:12" hidden="1" x14ac:dyDescent="0.2">
      <c r="A274" s="28">
        <v>401</v>
      </c>
      <c r="B274" s="29" t="s">
        <v>292</v>
      </c>
      <c r="C274" s="27">
        <f t="shared" si="9"/>
        <v>401</v>
      </c>
      <c r="D274" s="25" t="s">
        <v>23</v>
      </c>
      <c r="F274" s="30"/>
      <c r="I274" s="26">
        <f>ROW()</f>
        <v>274</v>
      </c>
      <c r="J274" s="27">
        <f t="shared" si="10"/>
        <v>401</v>
      </c>
      <c r="L274" s="25">
        <f>IFERROR(VLOOKUP(A274,'FAIR Data'!$A$4:$D$266,4,FALSE),"NO")</f>
        <v>25</v>
      </c>
    </row>
    <row r="275" spans="1:12" hidden="1" x14ac:dyDescent="0.2">
      <c r="A275" s="28">
        <v>5641</v>
      </c>
      <c r="B275" s="29" t="s">
        <v>293</v>
      </c>
      <c r="C275" s="27">
        <f t="shared" si="9"/>
        <v>5641</v>
      </c>
      <c r="D275" s="25" t="s">
        <v>23</v>
      </c>
      <c r="F275" s="30"/>
      <c r="I275" s="26">
        <f>ROW()</f>
        <v>275</v>
      </c>
      <c r="J275" s="27">
        <f t="shared" si="10"/>
        <v>5641</v>
      </c>
      <c r="L275" s="25">
        <f>IFERROR(VLOOKUP(A275,'FAIR Data'!$A$4:$D$266,4,FALSE),"NO")</f>
        <v>9</v>
      </c>
    </row>
    <row r="276" spans="1:12" hidden="1" x14ac:dyDescent="0.2">
      <c r="A276" s="28">
        <v>5671</v>
      </c>
      <c r="B276" s="29" t="s">
        <v>294</v>
      </c>
      <c r="C276" s="27">
        <f t="shared" si="9"/>
        <v>5671</v>
      </c>
      <c r="D276" s="25" t="s">
        <v>23</v>
      </c>
      <c r="F276" s="30"/>
      <c r="I276" s="26">
        <f>ROW()</f>
        <v>276</v>
      </c>
      <c r="J276" s="27">
        <f t="shared" si="10"/>
        <v>5671</v>
      </c>
      <c r="L276" s="25">
        <f>IFERROR(VLOOKUP(A276,'FAIR Data'!$A$4:$D$266,4,FALSE),"NO")</f>
        <v>7</v>
      </c>
    </row>
    <row r="277" spans="1:12" hidden="1" x14ac:dyDescent="0.2">
      <c r="A277" s="28">
        <v>2441</v>
      </c>
      <c r="B277" s="29" t="s">
        <v>295</v>
      </c>
      <c r="C277" s="27">
        <f t="shared" si="9"/>
        <v>2441</v>
      </c>
      <c r="D277" s="25" t="s">
        <v>23</v>
      </c>
      <c r="F277" s="30"/>
      <c r="I277" s="26">
        <f>ROW()</f>
        <v>277</v>
      </c>
      <c r="J277" s="27">
        <f t="shared" si="10"/>
        <v>2441</v>
      </c>
      <c r="L277" s="25">
        <f>IFERROR(VLOOKUP(A277,'FAIR Data'!$A$4:$D$266,4,FALSE),"NO")</f>
        <v>12</v>
      </c>
    </row>
    <row r="278" spans="1:12" hidden="1" x14ac:dyDescent="0.2">
      <c r="A278" s="28">
        <v>561</v>
      </c>
      <c r="B278" s="29" t="s">
        <v>296</v>
      </c>
      <c r="C278" s="27">
        <f t="shared" si="9"/>
        <v>561</v>
      </c>
      <c r="D278" s="25" t="s">
        <v>23</v>
      </c>
      <c r="F278" s="30"/>
      <c r="I278" s="26">
        <f>ROW()</f>
        <v>278</v>
      </c>
      <c r="J278" s="27">
        <f t="shared" si="10"/>
        <v>561</v>
      </c>
      <c r="L278" s="25">
        <f>IFERROR(VLOOKUP(A278,'FAIR Data'!$A$4:$D$266,4,FALSE),"NO")</f>
        <v>28</v>
      </c>
    </row>
    <row r="279" spans="1:12" hidden="1" x14ac:dyDescent="0.2">
      <c r="A279" s="28">
        <v>3111</v>
      </c>
      <c r="B279" s="29" t="s">
        <v>297</v>
      </c>
      <c r="C279" s="27">
        <f t="shared" si="9"/>
        <v>3111</v>
      </c>
      <c r="D279" s="25" t="s">
        <v>23</v>
      </c>
      <c r="F279" s="30"/>
      <c r="I279" s="26">
        <f>ROW()</f>
        <v>279</v>
      </c>
      <c r="J279" s="27">
        <f t="shared" si="10"/>
        <v>3111</v>
      </c>
      <c r="L279" s="25">
        <f>IFERROR(VLOOKUP(A279,'FAIR Data'!$A$4:$D$266,4,FALSE),"NO")</f>
        <v>5</v>
      </c>
    </row>
    <row r="280" spans="1:12" hidden="1" x14ac:dyDescent="0.2">
      <c r="A280" s="28">
        <v>2371</v>
      </c>
      <c r="B280" s="29" t="s">
        <v>298</v>
      </c>
      <c r="C280" s="27">
        <f t="shared" si="9"/>
        <v>2371</v>
      </c>
      <c r="D280" s="25" t="s">
        <v>23</v>
      </c>
      <c r="F280" s="30"/>
      <c r="I280" s="26">
        <f>ROW()</f>
        <v>280</v>
      </c>
      <c r="J280" s="27">
        <f t="shared" si="10"/>
        <v>2371</v>
      </c>
      <c r="L280" s="25">
        <f>IFERROR(VLOOKUP(A280,'FAIR Data'!$A$4:$D$266,4,FALSE),"NO")</f>
        <v>27</v>
      </c>
    </row>
    <row r="281" spans="1:12" hidden="1" x14ac:dyDescent="0.2">
      <c r="A281" s="28">
        <v>5791</v>
      </c>
      <c r="B281" s="29" t="s">
        <v>299</v>
      </c>
      <c r="C281" s="27">
        <f t="shared" si="9"/>
        <v>5791</v>
      </c>
      <c r="D281" s="25" t="s">
        <v>23</v>
      </c>
      <c r="F281" s="30"/>
      <c r="I281" s="26">
        <f>ROW()</f>
        <v>281</v>
      </c>
      <c r="J281" s="27">
        <f t="shared" si="10"/>
        <v>5791</v>
      </c>
      <c r="L281" s="25">
        <f>IFERROR(VLOOKUP(A281,'FAIR Data'!$A$4:$D$266,4,FALSE),"NO")</f>
        <v>29</v>
      </c>
    </row>
    <row r="282" spans="1:12" hidden="1" x14ac:dyDescent="0.2">
      <c r="A282" s="28">
        <v>5951</v>
      </c>
      <c r="B282" s="29" t="s">
        <v>300</v>
      </c>
      <c r="C282" s="27">
        <f t="shared" si="9"/>
        <v>5951</v>
      </c>
      <c r="D282" s="25" t="s">
        <v>23</v>
      </c>
      <c r="F282" s="30"/>
      <c r="I282" s="26">
        <f>ROW()</f>
        <v>282</v>
      </c>
      <c r="J282" s="27">
        <f t="shared" si="10"/>
        <v>5951</v>
      </c>
      <c r="L282" s="25">
        <f>IFERROR(VLOOKUP(A282,'FAIR Data'!$A$4:$D$266,4,FALSE),"NO")</f>
        <v>13</v>
      </c>
    </row>
    <row r="283" spans="1:12" hidden="1" x14ac:dyDescent="0.2">
      <c r="A283" s="28">
        <v>771</v>
      </c>
      <c r="B283" s="29" t="s">
        <v>301</v>
      </c>
      <c r="C283" s="27">
        <f t="shared" si="9"/>
        <v>771</v>
      </c>
      <c r="D283" s="25" t="s">
        <v>23</v>
      </c>
      <c r="F283" s="30"/>
      <c r="I283" s="26">
        <f>ROW()</f>
        <v>283</v>
      </c>
      <c r="J283" s="27">
        <f t="shared" si="10"/>
        <v>771</v>
      </c>
      <c r="L283" s="25">
        <f>IFERROR(VLOOKUP(A283,'FAIR Data'!$A$4:$D$266,4,FALSE),"NO")</f>
        <v>9</v>
      </c>
    </row>
    <row r="284" spans="1:12" hidden="1" x14ac:dyDescent="0.2">
      <c r="A284" s="28">
        <v>2891</v>
      </c>
      <c r="B284" s="29" t="s">
        <v>302</v>
      </c>
      <c r="C284" s="27">
        <f t="shared" si="9"/>
        <v>2891</v>
      </c>
      <c r="D284" s="25" t="s">
        <v>23</v>
      </c>
      <c r="F284" s="30"/>
      <c r="I284" s="26">
        <f>ROW()</f>
        <v>284</v>
      </c>
      <c r="J284" s="27">
        <f t="shared" si="10"/>
        <v>2891</v>
      </c>
      <c r="L284" s="25">
        <f>IFERROR(VLOOKUP(A284,'FAIR Data'!$A$4:$D$266,4,FALSE),"NO")</f>
        <v>11</v>
      </c>
    </row>
    <row r="285" spans="1:12" hidden="1" x14ac:dyDescent="0.2">
      <c r="A285" s="28">
        <v>5961</v>
      </c>
      <c r="B285" s="29" t="s">
        <v>303</v>
      </c>
      <c r="C285" s="27">
        <f t="shared" si="9"/>
        <v>5961</v>
      </c>
      <c r="D285" s="25" t="s">
        <v>23</v>
      </c>
      <c r="F285" s="30"/>
      <c r="I285" s="26">
        <f>ROW()</f>
        <v>285</v>
      </c>
      <c r="J285" s="27">
        <f t="shared" si="10"/>
        <v>5961</v>
      </c>
      <c r="L285" s="25">
        <f>IFERROR(VLOOKUP(A285,'FAIR Data'!$A$4:$D$266,4,FALSE),"NO")</f>
        <v>7</v>
      </c>
    </row>
    <row r="286" spans="1:12" hidden="1" x14ac:dyDescent="0.2">
      <c r="A286" s="28">
        <v>1020</v>
      </c>
      <c r="B286" s="29" t="s">
        <v>304</v>
      </c>
      <c r="C286" s="27">
        <f t="shared" si="9"/>
        <v>1020</v>
      </c>
      <c r="D286" s="25" t="s">
        <v>23</v>
      </c>
      <c r="F286" s="30"/>
      <c r="I286" s="26">
        <f>ROW()</f>
        <v>286</v>
      </c>
      <c r="J286" s="27">
        <f t="shared" si="10"/>
        <v>1020</v>
      </c>
      <c r="L286" s="25">
        <f>IFERROR(VLOOKUP(A286,'FAIR Data'!$A$4:$D$266,4,FALSE),"NO")</f>
        <v>7</v>
      </c>
    </row>
    <row r="287" spans="1:12" hidden="1" x14ac:dyDescent="0.2">
      <c r="A287" s="28">
        <v>2511</v>
      </c>
      <c r="B287" s="29" t="s">
        <v>305</v>
      </c>
      <c r="C287" s="27">
        <f t="shared" si="9"/>
        <v>2511</v>
      </c>
      <c r="D287" s="25" t="s">
        <v>23</v>
      </c>
      <c r="F287" s="30"/>
      <c r="I287" s="26">
        <f>ROW()</f>
        <v>287</v>
      </c>
      <c r="J287" s="27">
        <f t="shared" si="10"/>
        <v>2511</v>
      </c>
      <c r="L287" s="25">
        <f>IFERROR(VLOOKUP(A287,'FAIR Data'!$A$4:$D$266,4,FALSE),"NO")</f>
        <v>18</v>
      </c>
    </row>
    <row r="288" spans="1:12" x14ac:dyDescent="0.2">
      <c r="I288" s="26">
        <f>ROW()</f>
        <v>288</v>
      </c>
    </row>
    <row r="289" spans="9:9" x14ac:dyDescent="0.2">
      <c r="I289" s="26">
        <f>ROW()</f>
        <v>289</v>
      </c>
    </row>
    <row r="290" spans="9:9" x14ac:dyDescent="0.2">
      <c r="I290" s="26">
        <f>ROW()</f>
        <v>290</v>
      </c>
    </row>
    <row r="291" spans="9:9" x14ac:dyDescent="0.2">
      <c r="I291" s="26">
        <f>ROW()</f>
        <v>291</v>
      </c>
    </row>
    <row r="292" spans="9:9" x14ac:dyDescent="0.2">
      <c r="I292" s="26">
        <f>ROW()</f>
        <v>292</v>
      </c>
    </row>
    <row r="293" spans="9:9" x14ac:dyDescent="0.2">
      <c r="I293" s="26">
        <f>ROW()</f>
        <v>293</v>
      </c>
    </row>
    <row r="294" spans="9:9" x14ac:dyDescent="0.2">
      <c r="I294" s="26">
        <f>ROW()</f>
        <v>294</v>
      </c>
    </row>
    <row r="295" spans="9:9" x14ac:dyDescent="0.2">
      <c r="I295" s="26">
        <f>ROW()</f>
        <v>295</v>
      </c>
    </row>
    <row r="296" spans="9:9" x14ac:dyDescent="0.2">
      <c r="I296" s="26">
        <f>ROW()</f>
        <v>296</v>
      </c>
    </row>
    <row r="297" spans="9:9" x14ac:dyDescent="0.2">
      <c r="I297" s="26">
        <f>ROW()</f>
        <v>297</v>
      </c>
    </row>
    <row r="298" spans="9:9" x14ac:dyDescent="0.2">
      <c r="I298" s="26">
        <f>ROW()</f>
        <v>298</v>
      </c>
    </row>
    <row r="299" spans="9:9" x14ac:dyDescent="0.2">
      <c r="I299" s="26">
        <f>ROW()</f>
        <v>299</v>
      </c>
    </row>
    <row r="300" spans="9:9" x14ac:dyDescent="0.2">
      <c r="I300" s="26">
        <f>ROW()</f>
        <v>300</v>
      </c>
    </row>
    <row r="301" spans="9:9" x14ac:dyDescent="0.2">
      <c r="I301" s="26">
        <f>ROW()</f>
        <v>301</v>
      </c>
    </row>
    <row r="302" spans="9:9" x14ac:dyDescent="0.2">
      <c r="I302" s="26">
        <f>ROW()</f>
        <v>302</v>
      </c>
    </row>
    <row r="303" spans="9:9" x14ac:dyDescent="0.2">
      <c r="I303" s="26">
        <f>ROW()</f>
        <v>303</v>
      </c>
    </row>
    <row r="304" spans="9:9" x14ac:dyDescent="0.2">
      <c r="I304" s="26">
        <f>ROW()</f>
        <v>304</v>
      </c>
    </row>
    <row r="305" spans="9:9" x14ac:dyDescent="0.2">
      <c r="I305" s="26">
        <f>ROW()</f>
        <v>305</v>
      </c>
    </row>
    <row r="306" spans="9:9" x14ac:dyDescent="0.2">
      <c r="I306" s="26">
        <f>ROW()</f>
        <v>306</v>
      </c>
    </row>
    <row r="307" spans="9:9" x14ac:dyDescent="0.2">
      <c r="I307" s="26">
        <f>ROW()</f>
        <v>307</v>
      </c>
    </row>
    <row r="308" spans="9:9" x14ac:dyDescent="0.2">
      <c r="I308" s="26">
        <f>ROW()</f>
        <v>308</v>
      </c>
    </row>
  </sheetData>
  <autoFilter ref="A1:L287">
    <filterColumn colId="0">
      <filters>
        <filter val="881"/>
      </filters>
    </filterColumn>
    <sortState ref="A2:L287">
      <sortCondition ref="B1:B283"/>
    </sortState>
  </autoFilter>
  <dataConsolidate topLabels="1"/>
  <conditionalFormatting sqref="L1:L1048576">
    <cfRule type="containsText" dxfId="0" priority="1" operator="containsText" text="NO">
      <formula>NOT(ISERROR(SEARCH("NO",L1)))</formula>
    </cfRule>
  </conditionalFormatting>
  <pageMargins left="0.75" right="0.75" top="1" bottom="1" header="0.5" footer="0.5"/>
  <pageSetup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</vt:lpstr>
      <vt:lpstr>Data for Chart</vt:lpstr>
      <vt:lpstr>FAIR Data</vt:lpstr>
      <vt:lpstr>SchList</vt:lpstr>
      <vt:lpstr>Chart!Print_Area</vt:lpstr>
      <vt:lpstr>SchList!SchName</vt:lpstr>
    </vt:vector>
  </TitlesOfParts>
  <Company>Miami-Dade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FairData Chart.xlsx</dc:title>
  <dc:subject>Fair Data Chart by RC Ability Scores</dc:subject>
  <dc:creator> Dr. Yuwadee Wongbundhit</dc:creator>
  <cp:keywords>FAIR Data</cp:keywords>
  <dc:description>Data generated by Dr. Terrence Vaccaro and updated as of Feb. 6, 2013. Replaced 0071-EB Thomas</dc:description>
  <cp:lastModifiedBy> </cp:lastModifiedBy>
  <cp:lastPrinted>2013-02-04T19:59:07Z</cp:lastPrinted>
  <dcterms:created xsi:type="dcterms:W3CDTF">2013-01-29T13:19:54Z</dcterms:created>
  <dcterms:modified xsi:type="dcterms:W3CDTF">2013-02-06T13:59:47Z</dcterms:modified>
  <cp:category>Reading Comprehension</cp:category>
</cp:coreProperties>
</file>