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7A2D7E96-6E34-419A-AE5F-296B3A7E7977}"/>
  <workbookPr codeName="ThisWorkbook" defaultThemeVersion="124226"/>
  <bookViews>
    <workbookView xWindow="90" yWindow="135" windowWidth="15165" windowHeight="12390"/>
  </bookViews>
  <sheets>
    <sheet name="Cover" sheetId="8" r:id="rId1"/>
    <sheet name="K-5 to K-7" sheetId="1" r:id="rId2"/>
    <sheet name="Middle and K-8" sheetId="12" r:id="rId3"/>
    <sheet name="High School" sheetId="16" r:id="rId4"/>
    <sheet name="SG Scale" sheetId="2" state="hidden" r:id="rId5"/>
    <sheet name="SchList" sheetId="13" state="hidden" r:id="rId6"/>
  </sheets>
  <definedNames>
    <definedName name="_xlnm._FilterDatabase" localSheetId="5" hidden="1">SchList!$A$1:$C$474</definedName>
    <definedName name="dbo_V_SCHOOL_LOCATION_Query">SchList!$A$1:$C$474</definedName>
    <definedName name="_xlnm.Print_Area" localSheetId="0">Cover!$B$2:$G$38</definedName>
    <definedName name="_xlnm.Print_Area" localSheetId="3">'High School'!$A$2:$I$39</definedName>
    <definedName name="_xlnm.Print_Area" localSheetId="1">'K-5 to K-7'!$A$2:$H$45</definedName>
    <definedName name="_xlnm.Print_Area" localSheetId="2">'Middle and K-8'!$A$2:$H$51</definedName>
  </definedNames>
  <calcPr calcId="152511"/>
</workbook>
</file>

<file path=xl/calcChain.xml><?xml version="1.0" encoding="utf-8"?>
<calcChain xmlns="http://schemas.openxmlformats.org/spreadsheetml/2006/main">
  <c r="G26" i="16" l="1"/>
  <c r="G35" i="16" s="1"/>
  <c r="B51" i="12"/>
  <c r="F51" i="12" s="1"/>
  <c r="H8" i="16" l="1"/>
  <c r="H35" i="16"/>
  <c r="H22" i="16"/>
  <c r="G22" i="16"/>
  <c r="D22" i="16"/>
  <c r="C22" i="16"/>
  <c r="H16" i="16"/>
  <c r="G16" i="16"/>
  <c r="F16" i="16"/>
  <c r="E16" i="16"/>
  <c r="D16" i="16"/>
  <c r="C16" i="16"/>
  <c r="G8" i="16"/>
  <c r="F8" i="16"/>
  <c r="E8" i="16"/>
  <c r="D8" i="16"/>
  <c r="C8" i="16"/>
  <c r="H40" i="12"/>
  <c r="G40" i="12"/>
  <c r="D40" i="12"/>
  <c r="C40" i="12"/>
  <c r="H32" i="12"/>
  <c r="G32" i="12"/>
  <c r="F32" i="12"/>
  <c r="E32" i="12"/>
  <c r="D32" i="12"/>
  <c r="C32" i="12"/>
  <c r="H16" i="12"/>
  <c r="G16" i="12"/>
  <c r="F16" i="12"/>
  <c r="E16" i="12"/>
  <c r="D16" i="12"/>
  <c r="C16" i="12"/>
  <c r="D17" i="16" l="1"/>
  <c r="B31" i="16" s="1"/>
  <c r="F9" i="16"/>
  <c r="E31" i="16" s="1"/>
  <c r="F17" i="16"/>
  <c r="F31" i="16" s="1"/>
  <c r="D23" i="16"/>
  <c r="C31" i="16" s="1"/>
  <c r="D9" i="16"/>
  <c r="A31" i="16" s="1"/>
  <c r="H23" i="16"/>
  <c r="D31" i="16" s="1"/>
  <c r="H9" i="16"/>
  <c r="G31" i="16" s="1"/>
  <c r="H17" i="16"/>
  <c r="H31" i="16" s="1"/>
  <c r="D17" i="12"/>
  <c r="A46" i="12" s="1"/>
  <c r="H17" i="12"/>
  <c r="D50" i="12" s="1"/>
  <c r="D41" i="12"/>
  <c r="C46" i="12" s="1"/>
  <c r="H41" i="12"/>
  <c r="D46" i="12" s="1"/>
  <c r="H33" i="12"/>
  <c r="F50" i="12" s="1"/>
  <c r="F33" i="12"/>
  <c r="B50" i="12" s="1"/>
  <c r="D33" i="12"/>
  <c r="B46" i="12" s="1"/>
  <c r="F17" i="12"/>
  <c r="A50" i="12" s="1"/>
  <c r="H14" i="1"/>
  <c r="G14" i="1"/>
  <c r="F14" i="1"/>
  <c r="E14" i="1"/>
  <c r="D14" i="1"/>
  <c r="C14" i="1"/>
  <c r="I31" i="16" l="1"/>
  <c r="H28" i="1"/>
  <c r="G28" i="1"/>
  <c r="C25" i="2"/>
  <c r="C26" i="2"/>
  <c r="C27" i="2"/>
  <c r="C24" i="2"/>
  <c r="C11" i="2"/>
  <c r="C12" i="2"/>
  <c r="C13" i="2"/>
  <c r="C10" i="2"/>
  <c r="C4" i="2"/>
  <c r="C5" i="2"/>
  <c r="C6" i="2"/>
  <c r="C3" i="2"/>
  <c r="C18" i="2"/>
  <c r="C19" i="2"/>
  <c r="C20" i="2"/>
  <c r="C17" i="2"/>
  <c r="F28" i="1" l="1"/>
  <c r="E28" i="1"/>
  <c r="D28" i="1"/>
  <c r="C28" i="1"/>
  <c r="H34" i="1" l="1"/>
  <c r="G34" i="1"/>
  <c r="D34" i="1"/>
  <c r="C34" i="1"/>
  <c r="H35" i="1" l="1"/>
  <c r="D40" i="1" s="1"/>
  <c r="D35" i="1"/>
  <c r="C40" i="1" s="1"/>
  <c r="D15" i="1" l="1"/>
  <c r="A40" i="1" s="1"/>
  <c r="D29" i="1"/>
  <c r="B40" i="1" s="1"/>
  <c r="F29" i="1" l="1"/>
  <c r="B44" i="1" s="1"/>
  <c r="F15" i="1"/>
  <c r="A44" i="1" s="1"/>
  <c r="H15" i="1"/>
  <c r="D44" i="1" s="1"/>
  <c r="H29" i="1"/>
  <c r="F44" i="1" s="1"/>
  <c r="B45" i="1" l="1"/>
  <c r="E45" i="1" s="1"/>
  <c r="I35" i="16"/>
  <c r="G36" i="16" s="1"/>
</calcChain>
</file>

<file path=xl/sharedStrings.xml><?xml version="1.0" encoding="utf-8"?>
<sst xmlns="http://schemas.openxmlformats.org/spreadsheetml/2006/main" count="1740" uniqueCount="1041">
  <si>
    <t>Grade</t>
  </si>
  <si>
    <t>Reading</t>
  </si>
  <si>
    <t>Math</t>
  </si>
  <si>
    <t>Science</t>
  </si>
  <si>
    <t>A</t>
  </si>
  <si>
    <t>B</t>
  </si>
  <si>
    <t>C</t>
  </si>
  <si>
    <t>D</t>
  </si>
  <si>
    <t>F</t>
  </si>
  <si>
    <t>495-524</t>
  </si>
  <si>
    <t>435-494</t>
  </si>
  <si>
    <t>395-434</t>
  </si>
  <si>
    <t>Performance</t>
  </si>
  <si>
    <t>560-589</t>
  </si>
  <si>
    <t>490-559</t>
  </si>
  <si>
    <t>445-489</t>
  </si>
  <si>
    <t>Witing-FAA</t>
  </si>
  <si>
    <t>NA</t>
  </si>
  <si>
    <t>Total Points</t>
  </si>
  <si>
    <t>Reading-FCAT 2.0</t>
  </si>
  <si>
    <t>Reading-FAA</t>
  </si>
  <si>
    <t>Math-FAA</t>
  </si>
  <si>
    <t>Witing-FCAT2.0</t>
  </si>
  <si>
    <t>Science-FAA</t>
  </si>
  <si>
    <t>Point</t>
  </si>
  <si>
    <t>Writing</t>
  </si>
  <si>
    <t>School:</t>
  </si>
  <si>
    <t>Points for School Grade</t>
  </si>
  <si>
    <t>800 Points</t>
  </si>
  <si>
    <t>900 Points</t>
  </si>
  <si>
    <t>1600 points</t>
  </si>
  <si>
    <t xml:space="preserve"> 5</t>
  </si>
  <si>
    <t>1700 points</t>
  </si>
  <si>
    <t>Middle School Acceleration Points</t>
  </si>
  <si>
    <t>Performance Points</t>
  </si>
  <si>
    <t>Learning Gains</t>
  </si>
  <si>
    <t>Overall</t>
  </si>
  <si>
    <t>Low 25% LG</t>
  </si>
  <si>
    <t>Participation</t>
  </si>
  <si>
    <t>School Grade</t>
  </si>
  <si>
    <t>School Grade Scale Score Points</t>
  </si>
  <si>
    <t>525-800</t>
  </si>
  <si>
    <t>0-394</t>
  </si>
  <si>
    <t>590-900</t>
  </si>
  <si>
    <t>0- 444</t>
  </si>
  <si>
    <t>S_SCHOOL_NUM</t>
  </si>
  <si>
    <t>S_ACCESS_CENTER</t>
  </si>
  <si>
    <t>0041</t>
  </si>
  <si>
    <t>AIR BASE ELEMENTARY</t>
  </si>
  <si>
    <t>5</t>
  </si>
  <si>
    <t>0070</t>
  </si>
  <si>
    <t>CORAL REEF MONTESSORI ACAD CH</t>
  </si>
  <si>
    <t>7</t>
  </si>
  <si>
    <t>0071</t>
  </si>
  <si>
    <t>EUGENIA B. THOMAS K-8 CENTER</t>
  </si>
  <si>
    <t>4</t>
  </si>
  <si>
    <t>0072</t>
  </si>
  <si>
    <t>SUMMERVILLE CHARTER SCHOOL</t>
  </si>
  <si>
    <t>0073</t>
  </si>
  <si>
    <t>MANDARIN LAKES K-8 CENTER</t>
  </si>
  <si>
    <t>6</t>
  </si>
  <si>
    <t>0081</t>
  </si>
  <si>
    <t>LENORA B. SMITH ELEMENTARY</t>
  </si>
  <si>
    <t>0091</t>
  </si>
  <si>
    <t>BOB GRAHAM EDUCATION CTR</t>
  </si>
  <si>
    <t>1</t>
  </si>
  <si>
    <t>0092</t>
  </si>
  <si>
    <t>NORMAN S. EDELCUP/SUNNY ISLES</t>
  </si>
  <si>
    <t>0100</t>
  </si>
  <si>
    <t>MATER ACADEMY</t>
  </si>
  <si>
    <t>0101</t>
  </si>
  <si>
    <t>ARCOLA LAKE ELEMENTARY</t>
  </si>
  <si>
    <t>0102</t>
  </si>
  <si>
    <t>MIAMI COMMUNITY CHARTER SCHOOL</t>
  </si>
  <si>
    <t>0111</t>
  </si>
  <si>
    <t>MAYA ANGELOU ELEMENTARY</t>
  </si>
  <si>
    <t>0121</t>
  </si>
  <si>
    <t>AUBURNDALE ELEMENTARY</t>
  </si>
  <si>
    <t>0122</t>
  </si>
  <si>
    <t>DR ROLANDO ESPINOSA K-8</t>
  </si>
  <si>
    <t>0125</t>
  </si>
  <si>
    <t>NORMA BUTLER BOSSARD ELEM</t>
  </si>
  <si>
    <t>0161</t>
  </si>
  <si>
    <t>AVOCADO ELEMENTARY</t>
  </si>
  <si>
    <t>0201</t>
  </si>
  <si>
    <t>BANYAN ELEMENTARY</t>
  </si>
  <si>
    <t>0211</t>
  </si>
  <si>
    <t>DR. MANUEL C. BARREIRO ELEM</t>
  </si>
  <si>
    <t>0231</t>
  </si>
  <si>
    <t>AVENTURA WATERWAYS K-8 CENTER</t>
  </si>
  <si>
    <t>0241</t>
  </si>
  <si>
    <t>RUTH K BROAD/BAY HARBOR K-8</t>
  </si>
  <si>
    <t>0251</t>
  </si>
  <si>
    <t>ETHEL KOGER BECKHAM ELEMENTARY</t>
  </si>
  <si>
    <t>0261</t>
  </si>
  <si>
    <t>BEL-AIRE ELEMENTARY</t>
  </si>
  <si>
    <t>0271</t>
  </si>
  <si>
    <t>BENT TREE ELEMENTARY</t>
  </si>
  <si>
    <t>0311</t>
  </si>
  <si>
    <t>GOULDS ELEMENTARY</t>
  </si>
  <si>
    <t>0312</t>
  </si>
  <si>
    <t>MATER GARDENS ACADEMY</t>
  </si>
  <si>
    <t>0321</t>
  </si>
  <si>
    <t>BISCAYNE ELEMENTARY</t>
  </si>
  <si>
    <t>0331</t>
  </si>
  <si>
    <t>CHAPMAN PARTNERSHIP ECC NORTH</t>
  </si>
  <si>
    <t>0332</t>
  </si>
  <si>
    <t>SOMERSET ACADEMY(SILVER PALMS)</t>
  </si>
  <si>
    <t>0339</t>
  </si>
  <si>
    <t>SOMERSET ACADEMY CHARTER ELEM</t>
  </si>
  <si>
    <t>0341</t>
  </si>
  <si>
    <t>ARCH CREEK ELEMENTARY SCHOOL</t>
  </si>
  <si>
    <t>0342</t>
  </si>
  <si>
    <t>PINECREST ACADEMY SOUTH CAMPUS</t>
  </si>
  <si>
    <t>0351</t>
  </si>
  <si>
    <t>CHAPMAN PARTNERSHIP ECC SOUTH</t>
  </si>
  <si>
    <t>0361</t>
  </si>
  <si>
    <t>BISCAYNE GARDENS ELEMENTARY</t>
  </si>
  <si>
    <t>0400</t>
  </si>
  <si>
    <t>RENAISSANCE ELEMENTARY CHARTER</t>
  </si>
  <si>
    <t>0401</t>
  </si>
  <si>
    <t>VAN E. BLANTON ELEMENTARY</t>
  </si>
  <si>
    <t>0410</t>
  </si>
  <si>
    <t>ACADEMIR CHARTER SCHOOL WEST</t>
  </si>
  <si>
    <t>0441</t>
  </si>
  <si>
    <t>BLUE LAKES ELEMENTARY</t>
  </si>
  <si>
    <t>0451</t>
  </si>
  <si>
    <t>BOWMAN ASHE/DOOLIN K-8 ACAD</t>
  </si>
  <si>
    <t>0461</t>
  </si>
  <si>
    <t>BRENTWOOD ELEMENTARY</t>
  </si>
  <si>
    <t>0481</t>
  </si>
  <si>
    <t>JAMES H. BRIGHT/JW JOHNSON ES</t>
  </si>
  <si>
    <t>0510</t>
  </si>
  <si>
    <t>ARCHIMEDEAN ACADEMY</t>
  </si>
  <si>
    <t>0520</t>
  </si>
  <si>
    <t>SOMERSET ACADEMY</t>
  </si>
  <si>
    <t>0521</t>
  </si>
  <si>
    <t>BROADMOOR ELEMENTARY</t>
  </si>
  <si>
    <t>0561</t>
  </si>
  <si>
    <t>W.J. BRYAN ELEMENTARY</t>
  </si>
  <si>
    <t>0600</t>
  </si>
  <si>
    <t>PINECREST PREP ACADEMY</t>
  </si>
  <si>
    <t>0641</t>
  </si>
  <si>
    <t>BUNCHE PARK ELEMENTARY</t>
  </si>
  <si>
    <t>0651</t>
  </si>
  <si>
    <t>CAMPBELL DRIVE K-8 CENTER</t>
  </si>
  <si>
    <t>0661</t>
  </si>
  <si>
    <t>CARIBBEAN ELEMENTARY</t>
  </si>
  <si>
    <t>0671</t>
  </si>
  <si>
    <t>CALUSA ELEMENTARY</t>
  </si>
  <si>
    <t>0681</t>
  </si>
  <si>
    <t>CAROL CITY ELEMENTARY</t>
  </si>
  <si>
    <t>0721</t>
  </si>
  <si>
    <t>GEORGE WASHINGTON CARVER ELEM</t>
  </si>
  <si>
    <t>0761</t>
  </si>
  <si>
    <t>FIENBERG/FISHER K-8 CENTER</t>
  </si>
  <si>
    <t>0771</t>
  </si>
  <si>
    <t>WILLIAM A. CHAPMAN ELEMENTARY</t>
  </si>
  <si>
    <t>0801</t>
  </si>
  <si>
    <t>CITRUS GROVE ELEMENTARY</t>
  </si>
  <si>
    <t>0831</t>
  </si>
  <si>
    <t>CLAUDE PEPPER ELEMENTARY</t>
  </si>
  <si>
    <t>0841</t>
  </si>
  <si>
    <t>COCONUT GROVE ELEMENTARY</t>
  </si>
  <si>
    <t>0861</t>
  </si>
  <si>
    <t>COLONIAL DRIVE ELEMENTARY</t>
  </si>
  <si>
    <t>0881</t>
  </si>
  <si>
    <t>COMSTOCK ELEMENTARY</t>
  </si>
  <si>
    <t>0921</t>
  </si>
  <si>
    <t>NEVA KING COOPER EDUCATIONAL</t>
  </si>
  <si>
    <t>0950</t>
  </si>
  <si>
    <t>AVENTURA CITY OF EXCELLENCE</t>
  </si>
  <si>
    <t>0961</t>
  </si>
  <si>
    <t>CORAL GABLES PREPARATORY ACAD</t>
  </si>
  <si>
    <t>1001</t>
  </si>
  <si>
    <t>CORAL PARK ELEMENTARY</t>
  </si>
  <si>
    <t>1010</t>
  </si>
  <si>
    <t>CHARTER SCHOOL AT WATERSTONE</t>
  </si>
  <si>
    <t>1014</t>
  </si>
  <si>
    <t>HIVE PREPARATORY SCHOOL</t>
  </si>
  <si>
    <t>1017</t>
  </si>
  <si>
    <t>MATER ACADEMY OF INTL STUDIES</t>
  </si>
  <si>
    <t>1020</t>
  </si>
  <si>
    <t>YOUTH CO-OP CHARTER SCHOOL</t>
  </si>
  <si>
    <t>1041</t>
  </si>
  <si>
    <t>CORAL REEF ELEMENTARY</t>
  </si>
  <si>
    <t>1070</t>
  </si>
  <si>
    <t>SOUTH FLORIDA AUTISM CHARTER</t>
  </si>
  <si>
    <t>1081</t>
  </si>
  <si>
    <t>CORAL TERRACE ELEMENTARY</t>
  </si>
  <si>
    <t>1121</t>
  </si>
  <si>
    <t>CORAL WAY K-8 CENTER</t>
  </si>
  <si>
    <t>1161</t>
  </si>
  <si>
    <t>CRESTVIEW ELEMENTARY</t>
  </si>
  <si>
    <t>1241</t>
  </si>
  <si>
    <t>CUTLER RIDGE ELEMENTARY</t>
  </si>
  <si>
    <t>1281</t>
  </si>
  <si>
    <t>CYPRESS ELEMENTARY</t>
  </si>
  <si>
    <t>1331</t>
  </si>
  <si>
    <t>DEVON AIRE K-8 CENTER</t>
  </si>
  <si>
    <t>1361</t>
  </si>
  <si>
    <t>FREDERICK DOUGLASS ELEMENTARY</t>
  </si>
  <si>
    <t>1371</t>
  </si>
  <si>
    <t>MARJORY STONEMAN DOUGLAS ELEM</t>
  </si>
  <si>
    <t>1401</t>
  </si>
  <si>
    <t>CHARLES R. DREW K-8 CENTER</t>
  </si>
  <si>
    <t>1441</t>
  </si>
  <si>
    <t>PAUL LAURENCE DUNBAR K-8 CTR</t>
  </si>
  <si>
    <t>1481</t>
  </si>
  <si>
    <t>JOHN G. DUPUIS ELEMENTARY</t>
  </si>
  <si>
    <t>1521</t>
  </si>
  <si>
    <t>AMELIA EARHART ELEMENTARY</t>
  </si>
  <si>
    <t>1561</t>
  </si>
  <si>
    <t>EARLINGTON HEIGHTS ELEMENTARY</t>
  </si>
  <si>
    <t>1601</t>
  </si>
  <si>
    <t>EDISON PARK K-8 CENTER</t>
  </si>
  <si>
    <t>1641</t>
  </si>
  <si>
    <t>EMERSON ELEMENTARY</t>
  </si>
  <si>
    <t>1681</t>
  </si>
  <si>
    <t>LILLIE C. EVANS K-8 CENTER</t>
  </si>
  <si>
    <t>1691</t>
  </si>
  <si>
    <t>CHRISTINA M. EVE ELEMENTARY</t>
  </si>
  <si>
    <t>1721</t>
  </si>
  <si>
    <t>EVERGLADES K-8 CENTER</t>
  </si>
  <si>
    <t>1761</t>
  </si>
  <si>
    <t>DAVID FAIRCHILD ELEMENTARY</t>
  </si>
  <si>
    <t>1801</t>
  </si>
  <si>
    <t>FAIRLAWN ELEMENTARY</t>
  </si>
  <si>
    <t>1811</t>
  </si>
  <si>
    <t>DANTE B. FASCELL ELEMENTARY</t>
  </si>
  <si>
    <t>1841</t>
  </si>
  <si>
    <t>FLAGAMI ELEMENTARY</t>
  </si>
  <si>
    <t>1881</t>
  </si>
  <si>
    <t>HENRY M. FLAGLER ELEMENTARY</t>
  </si>
  <si>
    <t>1921</t>
  </si>
  <si>
    <t>FLAMINGO ELEMENTARY</t>
  </si>
  <si>
    <t>2001</t>
  </si>
  <si>
    <t>FLORIDA CITY ELEMENTARY</t>
  </si>
  <si>
    <t>2003</t>
  </si>
  <si>
    <t>BRIDGEPREP ACADEMY SOUTH</t>
  </si>
  <si>
    <t>2004</t>
  </si>
  <si>
    <t>ISAAC ACADEMY K-8</t>
  </si>
  <si>
    <t>2006</t>
  </si>
  <si>
    <t>RICHARD ALLEN LEADERSHIP ACAD</t>
  </si>
  <si>
    <t>2007</t>
  </si>
  <si>
    <t>SOMERSET ACADEMY ELEMENTARY</t>
  </si>
  <si>
    <t>2012</t>
  </si>
  <si>
    <t>SOMERSET ARTS ACADEMY</t>
  </si>
  <si>
    <t>2013</t>
  </si>
  <si>
    <t>BRIDGEPREP ACAD GREATER MIAMI</t>
  </si>
  <si>
    <t>2021</t>
  </si>
  <si>
    <t>GLORIA FLOYD ELEMENTARY</t>
  </si>
  <si>
    <t>2041</t>
  </si>
  <si>
    <t>BENJAMIN FRANKLIN K-8 CENTER</t>
  </si>
  <si>
    <t>2060</t>
  </si>
  <si>
    <t>GIBSON CHARTER SCHOOL</t>
  </si>
  <si>
    <t>2081</t>
  </si>
  <si>
    <t>FULFORD ELEMENTARY</t>
  </si>
  <si>
    <t>2111</t>
  </si>
  <si>
    <t>HIALEAH GARDENS ELEMENTARY</t>
  </si>
  <si>
    <t>2151</t>
  </si>
  <si>
    <t>JACK D. GORDON ELEMENTARY</t>
  </si>
  <si>
    <t>2161</t>
  </si>
  <si>
    <t>GOLDEN GLADES ELEMENTARY</t>
  </si>
  <si>
    <t>2181</t>
  </si>
  <si>
    <t>JOELLA C. GOOD ELEMENTARY</t>
  </si>
  <si>
    <t>2191</t>
  </si>
  <si>
    <t>SPANISH LAKE ELEMENTARY</t>
  </si>
  <si>
    <t>2241</t>
  </si>
  <si>
    <t>GRATIGNY ELEMENTARY</t>
  </si>
  <si>
    <t>2261</t>
  </si>
  <si>
    <t>GREENGLADE ELEMENTARY</t>
  </si>
  <si>
    <t>2281</t>
  </si>
  <si>
    <t>GREYNOLDS PARK ELEMENTARY</t>
  </si>
  <si>
    <t>2321</t>
  </si>
  <si>
    <t>GULFSTREAM ELEMENTARY</t>
  </si>
  <si>
    <t>2331</t>
  </si>
  <si>
    <t>CHARLES R. HADLEY ELEMENTARY</t>
  </si>
  <si>
    <t>2341</t>
  </si>
  <si>
    <t>JOE HALL ELEMENTARY</t>
  </si>
  <si>
    <t>2351</t>
  </si>
  <si>
    <t>ENEIDA MASSAS HARTNER ELEM</t>
  </si>
  <si>
    <t>2361</t>
  </si>
  <si>
    <t>HIALEAH ELEMENTARY</t>
  </si>
  <si>
    <t>2371</t>
  </si>
  <si>
    <t>WEST HIALEAH GARDENS ELEM</t>
  </si>
  <si>
    <t>2401</t>
  </si>
  <si>
    <t>HIBISCUS ELEMENTARY</t>
  </si>
  <si>
    <t>2441</t>
  </si>
  <si>
    <t>VIRGINIA A BOONE/HIGHLAND OAKS</t>
  </si>
  <si>
    <t>2501</t>
  </si>
  <si>
    <t>HOLMES ELEMENTARY</t>
  </si>
  <si>
    <t>2511</t>
  </si>
  <si>
    <t>ZORA NEALE HURSTON ELEMENTARY</t>
  </si>
  <si>
    <t>2521</t>
  </si>
  <si>
    <t>OLIVER HOOVER ELEMENTARY</t>
  </si>
  <si>
    <t>2531</t>
  </si>
  <si>
    <t>THENA C. CROWDER EARLY CHLDHD</t>
  </si>
  <si>
    <t>8</t>
  </si>
  <si>
    <t>2541</t>
  </si>
  <si>
    <t>HOWARD DRIVE ELEMENTARY</t>
  </si>
  <si>
    <t>2581</t>
  </si>
  <si>
    <t>MADIE IVES ELEMENTARY</t>
  </si>
  <si>
    <t>2641</t>
  </si>
  <si>
    <t>KENDALE ELEMENTARY</t>
  </si>
  <si>
    <t>2651</t>
  </si>
  <si>
    <t>KENDALE LAKES ELEMENTARY</t>
  </si>
  <si>
    <t>2661</t>
  </si>
  <si>
    <t>KENSINGTON PARK ELEMENTARY</t>
  </si>
  <si>
    <t>2701</t>
  </si>
  <si>
    <t>KENWOOD K-8 CENTER</t>
  </si>
  <si>
    <t>2741</t>
  </si>
  <si>
    <t>KEY BISCAYNE K-8 CENTER</t>
  </si>
  <si>
    <t>2781</t>
  </si>
  <si>
    <t>KINLOCH PARK ELEMENTARY</t>
  </si>
  <si>
    <t>2801</t>
  </si>
  <si>
    <t>LAKE STEVENS ELEMENTARY</t>
  </si>
  <si>
    <t>2821</t>
  </si>
  <si>
    <t>LAKEVIEW ELEMENTARY</t>
  </si>
  <si>
    <t>2881</t>
  </si>
  <si>
    <t>LEEWOOD K-8 CENTER</t>
  </si>
  <si>
    <t>2891</t>
  </si>
  <si>
    <t>WILLIAM LEHMAN ELEMENTARY</t>
  </si>
  <si>
    <t>2901</t>
  </si>
  <si>
    <t>LEISURE CITY K-8 CENTER</t>
  </si>
  <si>
    <t>2911</t>
  </si>
  <si>
    <t>LINDA LENTIN K-8 CENTER</t>
  </si>
  <si>
    <t>2941</t>
  </si>
  <si>
    <t>LAURA C. SAUNDERS ELEMENTARY</t>
  </si>
  <si>
    <t>2981</t>
  </si>
  <si>
    <t>LIBERTY CITY ELEMENTARY</t>
  </si>
  <si>
    <t>3021</t>
  </si>
  <si>
    <t>JESSE J MCCRARY JR ELEMENTARY</t>
  </si>
  <si>
    <t>3024</t>
  </si>
  <si>
    <t>FLORIDA INTERNATIONAL EL ACAD</t>
  </si>
  <si>
    <t>3025</t>
  </si>
  <si>
    <t>ADVANTAGE ACADEMY SANTA FE</t>
  </si>
  <si>
    <t>3026</t>
  </si>
  <si>
    <t>ADVANTAGE ACAD AT SUMMERVILLE</t>
  </si>
  <si>
    <t>3027</t>
  </si>
  <si>
    <t>ADVANTAGE ACAD AT WATERSTONE</t>
  </si>
  <si>
    <t>3029</t>
  </si>
  <si>
    <t>DORAL ACADEMY OF TECHNOLOGY</t>
  </si>
  <si>
    <t>3030</t>
  </si>
  <si>
    <t>DORAL ACADEMY</t>
  </si>
  <si>
    <t>3032</t>
  </si>
  <si>
    <t>PALM GLADES PREPATORY ACADEMY</t>
  </si>
  <si>
    <t>3033</t>
  </si>
  <si>
    <t>SOMERSET OAKS ACADEMY</t>
  </si>
  <si>
    <t>3034</t>
  </si>
  <si>
    <t>BRIDGEPREP ACAD VILLAGE GREEN</t>
  </si>
  <si>
    <t>3035</t>
  </si>
  <si>
    <t>RAMZ ACADEMY ELEM MIAMI CAMPUS</t>
  </si>
  <si>
    <t>3041</t>
  </si>
  <si>
    <t>LORAH PARK ELEMENTARY</t>
  </si>
  <si>
    <t>3051</t>
  </si>
  <si>
    <t>TOUSSAINT L'OUVERTURE ELEM</t>
  </si>
  <si>
    <t>3061</t>
  </si>
  <si>
    <t>LUDLAM ELEMENTARY</t>
  </si>
  <si>
    <t>3100</t>
  </si>
  <si>
    <t>MATER ACADEMY EAST CHARTER</t>
  </si>
  <si>
    <t>3101</t>
  </si>
  <si>
    <t>FRANK C. MARTIN K-8 CENTER</t>
  </si>
  <si>
    <t>3111</t>
  </si>
  <si>
    <t>WESLEY MATTHEWS ELEMENTARY</t>
  </si>
  <si>
    <t>3141</t>
  </si>
  <si>
    <t>MEADOWLANE ELEMENTARY</t>
  </si>
  <si>
    <t>3181</t>
  </si>
  <si>
    <t>MELROSE ELEMENTARY</t>
  </si>
  <si>
    <t>3191</t>
  </si>
  <si>
    <t>ADA MERRITT K-8 CENTER</t>
  </si>
  <si>
    <t>3241</t>
  </si>
  <si>
    <t>MIAMI GARDENS ELEMENTARY</t>
  </si>
  <si>
    <t>3261</t>
  </si>
  <si>
    <t>MIAMI HEIGHTS ELEMENTARY</t>
  </si>
  <si>
    <t>3281</t>
  </si>
  <si>
    <t>MIAMI LAKES K-8 CENTER</t>
  </si>
  <si>
    <t>3301</t>
  </si>
  <si>
    <t>MIAMI PARK ELEMENTARY</t>
  </si>
  <si>
    <t>3341</t>
  </si>
  <si>
    <t>MIAMI SHORES ELEMENTARY</t>
  </si>
  <si>
    <t>3381</t>
  </si>
  <si>
    <t>MIAMI SPRINGS ELEMENTARY</t>
  </si>
  <si>
    <t>3421</t>
  </si>
  <si>
    <t>M.A. MILAM K-8 CENTER</t>
  </si>
  <si>
    <t>3431</t>
  </si>
  <si>
    <t>PHYLLIS RUTH MILLER ELEMENTARY</t>
  </si>
  <si>
    <t>3501</t>
  </si>
  <si>
    <t>MORNINGSIDE K-8 ACADEMY</t>
  </si>
  <si>
    <t>3541</t>
  </si>
  <si>
    <t>ROBERT RUSSA MOTON ELEMENTARY</t>
  </si>
  <si>
    <t>3581</t>
  </si>
  <si>
    <t>MYRTLE GROVE K-8 CENTER</t>
  </si>
  <si>
    <t>3600</t>
  </si>
  <si>
    <t>DOWNTOWN MIAMI CHARTER SCHOOL</t>
  </si>
  <si>
    <t>3610</t>
  </si>
  <si>
    <t>KEYS GATE CHARTER SCHOOL</t>
  </si>
  <si>
    <t>3621</t>
  </si>
  <si>
    <t>COCONUT PALM K-8 ACADEMY</t>
  </si>
  <si>
    <t>3661</t>
  </si>
  <si>
    <t>NATURAL BRIDGE ELEMENTARY</t>
  </si>
  <si>
    <t>3701</t>
  </si>
  <si>
    <t>NORLAND ELEMENTARY</t>
  </si>
  <si>
    <t>3741</t>
  </si>
  <si>
    <t>NORTH BEACH ELEMENTARY</t>
  </si>
  <si>
    <t>3781</t>
  </si>
  <si>
    <t>BARBARA HAWKINS ELEMENTARY</t>
  </si>
  <si>
    <t>3821</t>
  </si>
  <si>
    <t>NORTH COUNTY K-8 CENTER</t>
  </si>
  <si>
    <t>3861</t>
  </si>
  <si>
    <t>NORTH GLADE ELEMENTARY</t>
  </si>
  <si>
    <t>3901</t>
  </si>
  <si>
    <t>NORTH HIALEAH ELEMENTARY</t>
  </si>
  <si>
    <t>3941</t>
  </si>
  <si>
    <t>NORTH MIAMI ELEMENTARY</t>
  </si>
  <si>
    <t>3981</t>
  </si>
  <si>
    <t>NORTH TWIN LAKES ELEMENTARY</t>
  </si>
  <si>
    <t>4000</t>
  </si>
  <si>
    <t>MIAMI CHILDREN'S MUSEUM</t>
  </si>
  <si>
    <t>4001</t>
  </si>
  <si>
    <t>NORWOOD ELEMENTARY</t>
  </si>
  <si>
    <t>4012</t>
  </si>
  <si>
    <t>SOMERSET ACAD AT SILVER PALMS</t>
  </si>
  <si>
    <t>4021</t>
  </si>
  <si>
    <t>OAK GROVE ELEMENTARY</t>
  </si>
  <si>
    <t>4031</t>
  </si>
  <si>
    <t>GATEWAY ENVIRONMENTAL K-8</t>
  </si>
  <si>
    <t>4061</t>
  </si>
  <si>
    <t>OJUS ELEMENTARY</t>
  </si>
  <si>
    <t>4070</t>
  </si>
  <si>
    <t>EARLY BEGINNINGS ACADEMY-CIVIC</t>
  </si>
  <si>
    <t>4071</t>
  </si>
  <si>
    <t>AGENORIA S. PASCHAL/OLINDA EL</t>
  </si>
  <si>
    <t>4081</t>
  </si>
  <si>
    <t>PRIMARY LEARNING CENTER</t>
  </si>
  <si>
    <t>4091</t>
  </si>
  <si>
    <t>OLYMPIA HEIGHTS ELEMENTARY</t>
  </si>
  <si>
    <t>4121</t>
  </si>
  <si>
    <t>DR. ROBERT B. INGRAM EL</t>
  </si>
  <si>
    <t>4171</t>
  </si>
  <si>
    <t>ORCHARD VILLA ELEMENTARY</t>
  </si>
  <si>
    <t>4221</t>
  </si>
  <si>
    <t>PALMETTO ELEMENTARY</t>
  </si>
  <si>
    <t>4241</t>
  </si>
  <si>
    <t>PALM LAKES ELEMENTARY</t>
  </si>
  <si>
    <t>4261</t>
  </si>
  <si>
    <t>PALM SPRINGS ELEMENTARY</t>
  </si>
  <si>
    <t>4281</t>
  </si>
  <si>
    <t>PALM SPRINGS NORTH ELEMENTARY</t>
  </si>
  <si>
    <t>4301</t>
  </si>
  <si>
    <t>PARKVIEW ELEMENTARY</t>
  </si>
  <si>
    <t>4341</t>
  </si>
  <si>
    <t>PARKWAY ELEMENTARY</t>
  </si>
  <si>
    <t>4381</t>
  </si>
  <si>
    <t>DR HENRY E PERRINE ACADEMY</t>
  </si>
  <si>
    <t>4391</t>
  </si>
  <si>
    <t>IRVING &amp; BEATRICE PESKOE K-8</t>
  </si>
  <si>
    <t>4401</t>
  </si>
  <si>
    <t>KELSEY L. PHARR ELEMENTARY</t>
  </si>
  <si>
    <t>4421</t>
  </si>
  <si>
    <t>PINECREST ELEMENTARY</t>
  </si>
  <si>
    <t>4441</t>
  </si>
  <si>
    <t>PINE LAKE ELEMENTARY</t>
  </si>
  <si>
    <t>4461</t>
  </si>
  <si>
    <t>PINE VILLA ELEMENTARY</t>
  </si>
  <si>
    <t>4491</t>
  </si>
  <si>
    <t>HENRY E.S. REEVES ELEMENTARY</t>
  </si>
  <si>
    <t>4501</t>
  </si>
  <si>
    <t>POINCIANA PARK ELEMENTARY</t>
  </si>
  <si>
    <t>4511</t>
  </si>
  <si>
    <t>DR GILBERT L. PORTER ELEM</t>
  </si>
  <si>
    <t>4541</t>
  </si>
  <si>
    <t>RAINBOW PARK ELEMENTARY</t>
  </si>
  <si>
    <t>4581</t>
  </si>
  <si>
    <t>REDLAND ELEMENTARY</t>
  </si>
  <si>
    <t>4611</t>
  </si>
  <si>
    <t>REDONDO ELEMENTARY</t>
  </si>
  <si>
    <t>4634</t>
  </si>
  <si>
    <t>PINECREST PALM ACADEMY</t>
  </si>
  <si>
    <t>4651</t>
  </si>
  <si>
    <t>ETHEL F BECKFORD/RICHMOND ELEM</t>
  </si>
  <si>
    <t>4681</t>
  </si>
  <si>
    <t>RIVERSIDE ELEMENTARY</t>
  </si>
  <si>
    <t>4691</t>
  </si>
  <si>
    <t>JANE ROBERTS K-8 CENTER</t>
  </si>
  <si>
    <t>4721</t>
  </si>
  <si>
    <t>ROCKWAY ELEMENTARY</t>
  </si>
  <si>
    <t>4741</t>
  </si>
  <si>
    <t>ROYAL GREEN ELEMENTARY</t>
  </si>
  <si>
    <t>4761</t>
  </si>
  <si>
    <t>ROYAL PALM ELEMENTARY</t>
  </si>
  <si>
    <t>4801</t>
  </si>
  <si>
    <t>GERTRUDE EDELMAN/SABAL PALM EL</t>
  </si>
  <si>
    <t>4841</t>
  </si>
  <si>
    <t>SANTA CLARA ELEMENTARY</t>
  </si>
  <si>
    <t>4881</t>
  </si>
  <si>
    <t>SCOTT LAKE ELEMENTARY</t>
  </si>
  <si>
    <t>4921</t>
  </si>
  <si>
    <t>SEMINOLE ELEMENTARY</t>
  </si>
  <si>
    <t>4961</t>
  </si>
  <si>
    <t>SHADOWLAWN ELEMENTARY</t>
  </si>
  <si>
    <t>5001</t>
  </si>
  <si>
    <t>SHENANDOAH ELEMENTARY</t>
  </si>
  <si>
    <t>5003</t>
  </si>
  <si>
    <t>SOUTH DADE MIDDLE SCHOOL</t>
  </si>
  <si>
    <t>5005</t>
  </si>
  <si>
    <t>DAVID LAWRENCE JR K-8 CENTER</t>
  </si>
  <si>
    <t>5006</t>
  </si>
  <si>
    <t>EVERGLADES PREPARATORY ACADEMY</t>
  </si>
  <si>
    <t>5007</t>
  </si>
  <si>
    <t>LINCOLN-MARTI CHARTER HIALEAH</t>
  </si>
  <si>
    <t>5008</t>
  </si>
  <si>
    <t>SOMERSET GABLES ACADEMY</t>
  </si>
  <si>
    <t>5010</t>
  </si>
  <si>
    <t>OXFORD ACADEMY OF MIAMI</t>
  </si>
  <si>
    <t>5020</t>
  </si>
  <si>
    <t>BRIDGEPREP ACAD INTERAMERICAN</t>
  </si>
  <si>
    <t>5021</t>
  </si>
  <si>
    <t>BEN SHEPPARD ELEMENTARY</t>
  </si>
  <si>
    <t>5022</t>
  </si>
  <si>
    <t>BEN GAMLA CHARTER SCHL</t>
  </si>
  <si>
    <t>5025</t>
  </si>
  <si>
    <t>LINCOLN-MARTI CS LITTLE HAVANA</t>
  </si>
  <si>
    <t>5029</t>
  </si>
  <si>
    <t>EXCELSIOR LANGUAGE ACADEMY K-8</t>
  </si>
  <si>
    <t>5032</t>
  </si>
  <si>
    <t>EXCELSIOR CHARTER ACADEMY</t>
  </si>
  <si>
    <t>5041</t>
  </si>
  <si>
    <t>SILVER BLUFF ELEMENTARY</t>
  </si>
  <si>
    <t>5043</t>
  </si>
  <si>
    <t>LINCOLN-MARTI CS INT'L CAMPUS</t>
  </si>
  <si>
    <t>5044</t>
  </si>
  <si>
    <t>ACADEMY FOR INT'L EDUCATION CH</t>
  </si>
  <si>
    <t>5045</t>
  </si>
  <si>
    <t>MATER GROVE ACADEMY</t>
  </si>
  <si>
    <t>5046</t>
  </si>
  <si>
    <t>MATER BRICKELL PREP ACADEMY</t>
  </si>
  <si>
    <t>5047</t>
  </si>
  <si>
    <t>MATER ACADEMY (MIAMI BEACH)</t>
  </si>
  <si>
    <t>5048</t>
  </si>
  <si>
    <t>PINECREST ACADEMY (NORTH)</t>
  </si>
  <si>
    <t>5049</t>
  </si>
  <si>
    <t>PINECREST COVE ACADEMY</t>
  </si>
  <si>
    <t>5051</t>
  </si>
  <si>
    <t>ERNEST R GRAHAM K-8 CENTER</t>
  </si>
  <si>
    <t>5054</t>
  </si>
  <si>
    <t>MATER ACADEMY AT MOUNT SINAI</t>
  </si>
  <si>
    <t>5061</t>
  </si>
  <si>
    <t>DR. CARLOS J FINLAY ELEMENTARY</t>
  </si>
  <si>
    <t>5062</t>
  </si>
  <si>
    <t>SOMERSET ACADEMY BAY</t>
  </si>
  <si>
    <t>5081</t>
  </si>
  <si>
    <t>SKYWAY ELEMENTARY</t>
  </si>
  <si>
    <t>5091</t>
  </si>
  <si>
    <t>SOUTH POINTE ELEMENTARY</t>
  </si>
  <si>
    <t>5101</t>
  </si>
  <si>
    <t>JOHN I. SMITH K-8 CENTER</t>
  </si>
  <si>
    <t>5121</t>
  </si>
  <si>
    <t>SNAPPER CREEK ELEMENTARY</t>
  </si>
  <si>
    <t>5131</t>
  </si>
  <si>
    <t>N. DADE CTR FOR MODERN LANG</t>
  </si>
  <si>
    <t>5141</t>
  </si>
  <si>
    <t>HUBERT O. SIBLEY K-8 CENTER</t>
  </si>
  <si>
    <t>5201</t>
  </si>
  <si>
    <t>SOUTH HIALEAH ELEMENTARY</t>
  </si>
  <si>
    <t>5241</t>
  </si>
  <si>
    <t>SOUTH MIAMI K-8 CENTER</t>
  </si>
  <si>
    <t>5281</t>
  </si>
  <si>
    <t>SOUTH MIAMI HEIGHTS ELEMENTARY</t>
  </si>
  <si>
    <t>5321</t>
  </si>
  <si>
    <t>SOUTHSIDE ELEMENTARY</t>
  </si>
  <si>
    <t>5361</t>
  </si>
  <si>
    <t>SPRINGVIEW ELEMENTARY</t>
  </si>
  <si>
    <t>5381</t>
  </si>
  <si>
    <t>E.W.F. STIRRUP ELEMENTARY</t>
  </si>
  <si>
    <t>5384</t>
  </si>
  <si>
    <t>IMATER ACADEMY</t>
  </si>
  <si>
    <t>5401</t>
  </si>
  <si>
    <t>SUNSET ELEMENTARY</t>
  </si>
  <si>
    <t>5410</t>
  </si>
  <si>
    <t>ALPHA CHARTER OF EXCELLENCE</t>
  </si>
  <si>
    <t>5421</t>
  </si>
  <si>
    <t>SUNSET PARK ELEMENTARY</t>
  </si>
  <si>
    <t>5431</t>
  </si>
  <si>
    <t>SWEETWATER ELEMENTARY</t>
  </si>
  <si>
    <t>5441</t>
  </si>
  <si>
    <t>SYLVANIA HEIGHTS ELEMENTARY</t>
  </si>
  <si>
    <t>5481</t>
  </si>
  <si>
    <t>TREASURE ISLAND ELEMENTARY</t>
  </si>
  <si>
    <t>5521</t>
  </si>
  <si>
    <t>TROPICAL ELEMENTARY</t>
  </si>
  <si>
    <t>5561</t>
  </si>
  <si>
    <t>FRANCES S. TUCKER ELEMENTARY</t>
  </si>
  <si>
    <t>5601</t>
  </si>
  <si>
    <t>TWIN LAKES ELEMENTARY</t>
  </si>
  <si>
    <t>5641</t>
  </si>
  <si>
    <t>VILLAGE GREEN ELEMENTARY</t>
  </si>
  <si>
    <t>5671</t>
  </si>
  <si>
    <t>VINELAND K-8 CENTER</t>
  </si>
  <si>
    <t>5711</t>
  </si>
  <si>
    <t>MAE WALTERS ELEMENTARY</t>
  </si>
  <si>
    <t>5791</t>
  </si>
  <si>
    <t>WEST HOMESTEAD ELEMENTARY</t>
  </si>
  <si>
    <t>5831</t>
  </si>
  <si>
    <t>HENRY S. WEST LABORATORY SCHL</t>
  </si>
  <si>
    <t>5861</t>
  </si>
  <si>
    <t>DR H W MACK/W LITTLE RIVER K8</t>
  </si>
  <si>
    <t>5901</t>
  </si>
  <si>
    <t>CARRIE P MEEK/WESTVIEW K-8 CTR</t>
  </si>
  <si>
    <t>5931</t>
  </si>
  <si>
    <t>PHILLIS WHEATLEY ELEMENTARY</t>
  </si>
  <si>
    <t>5951</t>
  </si>
  <si>
    <t>WHISPERING PINES ELEMENTARY</t>
  </si>
  <si>
    <t>5961</t>
  </si>
  <si>
    <t>WINSTON PARK K-8 CENTER</t>
  </si>
  <si>
    <t>5971</t>
  </si>
  <si>
    <t>NATHAN YOUNG ELEMENTARY</t>
  </si>
  <si>
    <t>5981</t>
  </si>
  <si>
    <t>DR. EDWARD L. WHIGHAM</t>
  </si>
  <si>
    <t>5991</t>
  </si>
  <si>
    <t>CHARLES DAVID WYCHE JR ELEM</t>
  </si>
  <si>
    <t>6001</t>
  </si>
  <si>
    <t>HERBERT A. AMMONS MIDDLE</t>
  </si>
  <si>
    <t>6003</t>
  </si>
  <si>
    <t>PINECREST ACADEMY MIDDLE NORTH</t>
  </si>
  <si>
    <t>6004</t>
  </si>
  <si>
    <t>SOMERSET ACADEMY MIDDLE</t>
  </si>
  <si>
    <t>6005</t>
  </si>
  <si>
    <t>RAMZ ACAD MIDDLE MIAMI CAMPUS</t>
  </si>
  <si>
    <t>6006</t>
  </si>
  <si>
    <t>ARCHIMEDEAN CONSERVATORY</t>
  </si>
  <si>
    <t>6008</t>
  </si>
  <si>
    <t>LAWRENCE ACADEMY MIDDLE</t>
  </si>
  <si>
    <t>6009</t>
  </si>
  <si>
    <t>MATER ACADEMY EAST MIDDLE</t>
  </si>
  <si>
    <t>6010</t>
  </si>
  <si>
    <t>FLORIDA INTERNATIONAL ACADEMY</t>
  </si>
  <si>
    <t>6011</t>
  </si>
  <si>
    <t>ALLAPATTAH MIDDLE</t>
  </si>
  <si>
    <t>6012</t>
  </si>
  <si>
    <t>MATER ACADEMY CHARTER MIDDLE</t>
  </si>
  <si>
    <t>6013</t>
  </si>
  <si>
    <t>SOMERSET ACADEMY MIDDLE-SOUTH</t>
  </si>
  <si>
    <t>6014</t>
  </si>
  <si>
    <t>IMATER ACADEMY MIDDLE SCHOOL</t>
  </si>
  <si>
    <t>6015</t>
  </si>
  <si>
    <t>SPORTS LEADERSHIP AND MGMT CMS</t>
  </si>
  <si>
    <t>6020</t>
  </si>
  <si>
    <t>ASPIRA RAUL A. MARTINEZ CHTR</t>
  </si>
  <si>
    <t>6021</t>
  </si>
  <si>
    <t>ARVIDA MIDDLE SCHOOL</t>
  </si>
  <si>
    <t>6022</t>
  </si>
  <si>
    <t>PINECREST ACADEMY CHARTER MIDD</t>
  </si>
  <si>
    <t>6023</t>
  </si>
  <si>
    <t>ANDOVER MIDDLE SCHOOL</t>
  </si>
  <si>
    <t>6028</t>
  </si>
  <si>
    <t>RENAISSANCE MIDDLE CHARTER</t>
  </si>
  <si>
    <t>6030</t>
  </si>
  <si>
    <t>DORAL ACADEMY CHARTER MIDDLE</t>
  </si>
  <si>
    <t>6031</t>
  </si>
  <si>
    <t>BROWNSVILLE MIDDLE</t>
  </si>
  <si>
    <t>6033</t>
  </si>
  <si>
    <t>MATER ACADEMY LAKES MIDDLE</t>
  </si>
  <si>
    <t>6040</t>
  </si>
  <si>
    <t>DOCTORS CHARTER/MIAMI SHORES</t>
  </si>
  <si>
    <t>6041</t>
  </si>
  <si>
    <t>PAUL W. BELL MIDDLE</t>
  </si>
  <si>
    <t>6042</t>
  </si>
  <si>
    <t>MATER GARDENS ACADEMY MIDDLE</t>
  </si>
  <si>
    <t>6043</t>
  </si>
  <si>
    <t>SOMERSET ACAD MIDDLE (C-PALMS)</t>
  </si>
  <si>
    <t>6045</t>
  </si>
  <si>
    <t>INTL. STUDIES CHARTER MIDDLE</t>
  </si>
  <si>
    <t>6047</t>
  </si>
  <si>
    <t>MATER ACADEMY MIDDLE-INTL STUD</t>
  </si>
  <si>
    <t>6048</t>
  </si>
  <si>
    <t>MIAMI COMMUNITY CHARTER MIDDLE</t>
  </si>
  <si>
    <t>6049</t>
  </si>
  <si>
    <t>RIVER CITIES COMMUNITY CHARTER</t>
  </si>
  <si>
    <t>6051</t>
  </si>
  <si>
    <t>CAROL CITY MIDDLE</t>
  </si>
  <si>
    <t>6052</t>
  </si>
  <si>
    <t>ZELDA GLAZER MIDDLE SCHOOL</t>
  </si>
  <si>
    <t>6053</t>
  </si>
  <si>
    <t>SOMERSET ACAD MIDDLE (S-MIAMI)</t>
  </si>
  <si>
    <t>6060</t>
  </si>
  <si>
    <t>ASPIRA SOUTH YOUTH LEADERSHIP</t>
  </si>
  <si>
    <t>6061</t>
  </si>
  <si>
    <t>CAMPBELL DRIVE MIDDLE</t>
  </si>
  <si>
    <t>6070</t>
  </si>
  <si>
    <t>ASPIRA EUGENIO MARIA DE HOSTOS</t>
  </si>
  <si>
    <t>6071</t>
  </si>
  <si>
    <t>GEORGE WASHINGTON CARVER</t>
  </si>
  <si>
    <t>6081</t>
  </si>
  <si>
    <t>CUTLER BAY ACAD OF ADV STUDIES</t>
  </si>
  <si>
    <t>6082</t>
  </si>
  <si>
    <t>ACADEMIR CHARTER SCHOOL MIDDLE</t>
  </si>
  <si>
    <t>6083</t>
  </si>
  <si>
    <t>JUST ARTS AND MANAGEMENT CMS</t>
  </si>
  <si>
    <t>6091</t>
  </si>
  <si>
    <t>CITRUS GROVE MIDDLE SCHOOL</t>
  </si>
  <si>
    <t>6111</t>
  </si>
  <si>
    <t>CUTLER BAY ACAD - CUTLER RIDGE</t>
  </si>
  <si>
    <t>6121</t>
  </si>
  <si>
    <t>RUBEN DARIO MIDDLE</t>
  </si>
  <si>
    <t>6128</t>
  </si>
  <si>
    <t>SOMERSET ACADEMY BAY MIDDLE</t>
  </si>
  <si>
    <t>6141</t>
  </si>
  <si>
    <t>CHARLES R. DREW MIDDLE</t>
  </si>
  <si>
    <t>6161</t>
  </si>
  <si>
    <t>LAWTON CHILES MIDDLE SCHOOL</t>
  </si>
  <si>
    <t>6171</t>
  </si>
  <si>
    <t>HENRY H. FILER MIDDLE</t>
  </si>
  <si>
    <t>6211</t>
  </si>
  <si>
    <t>GLADES MIDDLE</t>
  </si>
  <si>
    <t>6221</t>
  </si>
  <si>
    <t>HAMMOCKS MIDDLE</t>
  </si>
  <si>
    <t>6231</t>
  </si>
  <si>
    <t>HIALEAH MIDDLE</t>
  </si>
  <si>
    <t>6241</t>
  </si>
  <si>
    <t>HIGHLAND OAKS MIDDLE</t>
  </si>
  <si>
    <t>6251</t>
  </si>
  <si>
    <t>HOMESTEAD MIDDLE</t>
  </si>
  <si>
    <t>6281</t>
  </si>
  <si>
    <t>THOMAS JEFFERSON MIDDLE</t>
  </si>
  <si>
    <t>6301</t>
  </si>
  <si>
    <t>JOHN F. KENNEDY MIDDLE</t>
  </si>
  <si>
    <t>6331</t>
  </si>
  <si>
    <t>KINLOCH PARK MIDDLE</t>
  </si>
  <si>
    <t>6351</t>
  </si>
  <si>
    <t>LAKE STEVENS MIDDLE</t>
  </si>
  <si>
    <t>6361</t>
  </si>
  <si>
    <t>JOSE DE DIEGO MIDDLE SCHOOL</t>
  </si>
  <si>
    <t>6391</t>
  </si>
  <si>
    <t>MADISON MIDDLE SCHOOL</t>
  </si>
  <si>
    <t>6411</t>
  </si>
  <si>
    <t>HORACE MANN MIDDLE</t>
  </si>
  <si>
    <t>6441</t>
  </si>
  <si>
    <t>HOWARD D. MCMILLAN MIDDLE</t>
  </si>
  <si>
    <t>6481</t>
  </si>
  <si>
    <t>MIAMI EDISON MIDDLE</t>
  </si>
  <si>
    <t>6501</t>
  </si>
  <si>
    <t>MIAMI LAKES MIDDLE</t>
  </si>
  <si>
    <t>6521</t>
  </si>
  <si>
    <t>MIAMI SPRINGS MIDDLE</t>
  </si>
  <si>
    <t>6541</t>
  </si>
  <si>
    <t>NAUTILUS MIDDLE</t>
  </si>
  <si>
    <t>6571</t>
  </si>
  <si>
    <t>NORLAND MIDDLE</t>
  </si>
  <si>
    <t>6591</t>
  </si>
  <si>
    <t>NORTH DADE MIDDLE</t>
  </si>
  <si>
    <t>6611</t>
  </si>
  <si>
    <t>COUNTRY CLUB MIDDLE SCHOOL</t>
  </si>
  <si>
    <t>6631</t>
  </si>
  <si>
    <t>NORTH MIAMI MIDDLE</t>
  </si>
  <si>
    <t>6681</t>
  </si>
  <si>
    <t>PALM SPRINGS MIDDLE</t>
  </si>
  <si>
    <t>6701</t>
  </si>
  <si>
    <t>PALMETTO MIDDLE</t>
  </si>
  <si>
    <t>6721</t>
  </si>
  <si>
    <t>PARKWAY MIDDLE</t>
  </si>
  <si>
    <t>6741</t>
  </si>
  <si>
    <t>PONCE DE LEON MIDDLE</t>
  </si>
  <si>
    <t>6751</t>
  </si>
  <si>
    <t>HIALEAH GARDENS MIDDLE SCHOOL</t>
  </si>
  <si>
    <t>6761</t>
  </si>
  <si>
    <t>REDLAND MIDDLE</t>
  </si>
  <si>
    <t>6771</t>
  </si>
  <si>
    <t>JORGE MAS CANOSA MIDDLE</t>
  </si>
  <si>
    <t>6781</t>
  </si>
  <si>
    <t>RICHMOND HEIGHTS MIDDLE</t>
  </si>
  <si>
    <t>6801</t>
  </si>
  <si>
    <t>RIVIERA MIDDLE</t>
  </si>
  <si>
    <t>6821</t>
  </si>
  <si>
    <t>ROCKWAY MIDDLE</t>
  </si>
  <si>
    <t>6841</t>
  </si>
  <si>
    <t>SHENANDOAH MIDDLE</t>
  </si>
  <si>
    <t>6861</t>
  </si>
  <si>
    <t>SOUTHWOOD MIDDLE</t>
  </si>
  <si>
    <t>6881</t>
  </si>
  <si>
    <t>SOUTH MIAMI MIDDLE SCHOOL</t>
  </si>
  <si>
    <t>6901</t>
  </si>
  <si>
    <t>W. R. THOMAS MIDDLE</t>
  </si>
  <si>
    <t>6921</t>
  </si>
  <si>
    <t>LAMAR LOUISE CURRY MIDDLE SCH</t>
  </si>
  <si>
    <t>6961</t>
  </si>
  <si>
    <t>WEST MIAMI MIDDLE</t>
  </si>
  <si>
    <t>6997</t>
  </si>
  <si>
    <t>MATER VIRTUAL ACADEMY CHARTER</t>
  </si>
  <si>
    <t>7001</t>
  </si>
  <si>
    <t>MIAMI-DADE ONLINE ACADEMY 7001</t>
  </si>
  <si>
    <t>7007</t>
  </si>
  <si>
    <t>INTL. STUDIES CHARTER SENIOR</t>
  </si>
  <si>
    <t>7009</t>
  </si>
  <si>
    <t>DORAL PERFORMING ARTS ACADEMY</t>
  </si>
  <si>
    <t>7011</t>
  </si>
  <si>
    <t>AMERICAN SENIOR</t>
  </si>
  <si>
    <t>7014</t>
  </si>
  <si>
    <t>MATER PERFORMING ARTS ACADEMY</t>
  </si>
  <si>
    <t>7015</t>
  </si>
  <si>
    <t>STELLAR LEADERSHIP ACADEMY</t>
  </si>
  <si>
    <t>7016</t>
  </si>
  <si>
    <t>SPORTS LEADERSHIP OF MIAMI CHS</t>
  </si>
  <si>
    <t>7018</t>
  </si>
  <si>
    <t>MATER ACADEMY LAKES HIGH SCH</t>
  </si>
  <si>
    <t>7020</t>
  </si>
  <si>
    <t>DORAL ACADEMY HIGH SCHOOL</t>
  </si>
  <si>
    <t>7022</t>
  </si>
  <si>
    <t>ACADEMY OF ARTS AND MINDS</t>
  </si>
  <si>
    <t>7024</t>
  </si>
  <si>
    <t>MATER ACADEMY HIGH-INTL STUDIE</t>
  </si>
  <si>
    <t>7025</t>
  </si>
  <si>
    <t>MATER ACAD HIGH (MIAMI BEACH)</t>
  </si>
  <si>
    <t>7029</t>
  </si>
  <si>
    <t>TERRA ENVIRONMENTAL RESEARCH</t>
  </si>
  <si>
    <t>7030</t>
  </si>
  <si>
    <t>INTEGRATED ACADEMICS (SIATECH)</t>
  </si>
  <si>
    <t>7031</t>
  </si>
  <si>
    <t>MAST @ FIU BISCAYNE BAY CAMPUS</t>
  </si>
  <si>
    <t>7032</t>
  </si>
  <si>
    <t>PALM GLADES PREP HIGH SCHOOL</t>
  </si>
  <si>
    <t>7033</t>
  </si>
  <si>
    <t>LAW ENFORCEMENT OFFICERS HS</t>
  </si>
  <si>
    <t>7034</t>
  </si>
  <si>
    <t>SOMERSET ACAD HIGH SOUTH-HMSTD</t>
  </si>
  <si>
    <t>7036</t>
  </si>
  <si>
    <t>LAWRENCE ACADEMY SENIOR</t>
  </si>
  <si>
    <t>7037</t>
  </si>
  <si>
    <t>MATER ACADEMY EAST HIGH SCHOOL</t>
  </si>
  <si>
    <t>7038</t>
  </si>
  <si>
    <t>SOMERSET ACADEMY HIGH (SOUTH)</t>
  </si>
  <si>
    <t>7041</t>
  </si>
  <si>
    <t>SCHOOL FOR ADVANCED STUDIES WC</t>
  </si>
  <si>
    <t>7042</t>
  </si>
  <si>
    <t>SOMERSET ACADEMY CHARTER HIGH</t>
  </si>
  <si>
    <t>7048</t>
  </si>
  <si>
    <t>ALONZO &amp; TRACY MOURNING SH</t>
  </si>
  <si>
    <t>7049</t>
  </si>
  <si>
    <t>WESTLAND HIALEAH SENIOR HIGH</t>
  </si>
  <si>
    <t>7050</t>
  </si>
  <si>
    <t>KEYS GATE CHARTER HIGH SCHL</t>
  </si>
  <si>
    <t>7051</t>
  </si>
  <si>
    <t>G. HOLMES BRADDOCK SENIOR HIGH</t>
  </si>
  <si>
    <t>7053</t>
  </si>
  <si>
    <t>PINECREST ACADEMY CHARTER HIGH</t>
  </si>
  <si>
    <t>7055</t>
  </si>
  <si>
    <t>YOUNG WOMEN'S PREPARATORY ACAD</t>
  </si>
  <si>
    <t>7056</t>
  </si>
  <si>
    <t>YOUNG MENS PREPARATORY ACADEMY</t>
  </si>
  <si>
    <t>7058</t>
  </si>
  <si>
    <t>MIAMI COMMUNITY CH HIGH SCHOOL</t>
  </si>
  <si>
    <t>7059</t>
  </si>
  <si>
    <t>MIAMI ARTS CHARTER</t>
  </si>
  <si>
    <t>7060</t>
  </si>
  <si>
    <t>EVERGLADES PREP ACADEMY HIGH</t>
  </si>
  <si>
    <t>7061</t>
  </si>
  <si>
    <t>SCHOOL FOR ADVANCED STUDIES NO</t>
  </si>
  <si>
    <t>7062</t>
  </si>
  <si>
    <t>MAVERICKS HIGH OF NORTH M-DADE</t>
  </si>
  <si>
    <t>7065</t>
  </si>
  <si>
    <t>MAVERICKS HIGH OF SOUTH M-DADE</t>
  </si>
  <si>
    <t>7066</t>
  </si>
  <si>
    <t>LBA CONSTR &amp; BUS MGMT ACAD</t>
  </si>
  <si>
    <t>7067</t>
  </si>
  <si>
    <t>GREEN SPRINGS HIGH SCHOOL</t>
  </si>
  <si>
    <t>7068</t>
  </si>
  <si>
    <t>NORTH GARDENS HIGH SCHOOL</t>
  </si>
  <si>
    <t>7069</t>
  </si>
  <si>
    <t>NORTH PARK HIGH SCHOOL</t>
  </si>
  <si>
    <t>7070</t>
  </si>
  <si>
    <t>YOUTH CO-OP PREP HIGH SCHOOL</t>
  </si>
  <si>
    <t>7071</t>
  </si>
  <si>
    <t>CORAL GABLES SENIOR HIGH</t>
  </si>
  <si>
    <t>7080</t>
  </si>
  <si>
    <t>CHARTER HS OF THE AMERICAS</t>
  </si>
  <si>
    <t>7081</t>
  </si>
  <si>
    <t>DESIGN &amp; ARCHITECTURE SENIOR</t>
  </si>
  <si>
    <t>7090</t>
  </si>
  <si>
    <t>IMATER PREP ACADEMY HIGH</t>
  </si>
  <si>
    <t>7091</t>
  </si>
  <si>
    <t>SCHOOL FOR ADV STUDIES SOUTH</t>
  </si>
  <si>
    <t>7101</t>
  </si>
  <si>
    <t>CORAL REEF SENIOR HIGH</t>
  </si>
  <si>
    <t>7111</t>
  </si>
  <si>
    <t>HIALEAH SENIOR</t>
  </si>
  <si>
    <t>7121</t>
  </si>
  <si>
    <t>JOHN A FERGUSON SENIOR HIGH</t>
  </si>
  <si>
    <t>7131</t>
  </si>
  <si>
    <t>HIALEAH-MIAMI LAKES SENIOR</t>
  </si>
  <si>
    <t>7141</t>
  </si>
  <si>
    <t>DR MICHAEL M KROP SENIOR HIGH</t>
  </si>
  <si>
    <t>7151</t>
  </si>
  <si>
    <t>HOMESTEAD SENIOR HIGH</t>
  </si>
  <si>
    <t>7160</t>
  </si>
  <si>
    <t>MATER ACADEMY CHARTER HIGH</t>
  </si>
  <si>
    <t>7161</t>
  </si>
  <si>
    <t>MARITIME &amp; SCIENCE TECH ACAD</t>
  </si>
  <si>
    <t>7171</t>
  </si>
  <si>
    <t>MED ACAD SCIENCE &amp; TECHNOLOGY</t>
  </si>
  <si>
    <t>7191</t>
  </si>
  <si>
    <t>HIALEAH GARDENS SENIOR</t>
  </si>
  <si>
    <t>7201</t>
  </si>
  <si>
    <t>MIAMI BEACH SENIOR HIGH</t>
  </si>
  <si>
    <t>7231</t>
  </si>
  <si>
    <t>MIAMI CAROL CITY SENIOR HIGH</t>
  </si>
  <si>
    <t>7241</t>
  </si>
  <si>
    <t>RONALD W REAGAN/DORAL SENIOR</t>
  </si>
  <si>
    <t>7251</t>
  </si>
  <si>
    <t>MIAMI CENTRAL SENIOR HIGH</t>
  </si>
  <si>
    <t>7262</t>
  </si>
  <si>
    <t>CITY OF HIALEAH EDUCATION ACAD</t>
  </si>
  <si>
    <t>7265</t>
  </si>
  <si>
    <t>ARCHIMEDEAN UPPER CONSERV CHAR</t>
  </si>
  <si>
    <t>7271</t>
  </si>
  <si>
    <t>MIAMI CORAL PARK SENIOR HIGH</t>
  </si>
  <si>
    <t>7291</t>
  </si>
  <si>
    <t>JOSE MARTI MAST 6-12 ACADEMY</t>
  </si>
  <si>
    <t>7301</t>
  </si>
  <si>
    <t>MIAMI EDISON SENIOR HIGH</t>
  </si>
  <si>
    <t>7341</t>
  </si>
  <si>
    <t>MIAMI JACKSON SENIOR HIGH</t>
  </si>
  <si>
    <t>7351</t>
  </si>
  <si>
    <t>ARTHUR AND POLLY MAYS CONSERVA</t>
  </si>
  <si>
    <t>7361</t>
  </si>
  <si>
    <t>MIAMI KILLIAN SENIOR HIGH</t>
  </si>
  <si>
    <t>7371</t>
  </si>
  <si>
    <t>ROBERT MORGAN EDUCATIONAL CTR</t>
  </si>
  <si>
    <t>7381</t>
  </si>
  <si>
    <t>MIAMI NORLAND SENIOR HIGH</t>
  </si>
  <si>
    <t>7391</t>
  </si>
  <si>
    <t>MIAMI LAKES EDUCATIONAL CENTER</t>
  </si>
  <si>
    <t>7411</t>
  </si>
  <si>
    <t>MIAMI NORTHWESTERN SENIOR HIGH</t>
  </si>
  <si>
    <t>7431</t>
  </si>
  <si>
    <t>MIAMI PALMETTO SENIOR HIGH</t>
  </si>
  <si>
    <t>7461</t>
  </si>
  <si>
    <t>MIAMI SENIOR HIGH</t>
  </si>
  <si>
    <t>7511</t>
  </si>
  <si>
    <t>MIAMI SPRINGS SENIOR HIGH</t>
  </si>
  <si>
    <t>7531</t>
  </si>
  <si>
    <t>MIAMI SUNSET SENIOR HIGH</t>
  </si>
  <si>
    <t>7541</t>
  </si>
  <si>
    <t>NORTH MIAMI BEACH SENIOR HIGH</t>
  </si>
  <si>
    <t>7551</t>
  </si>
  <si>
    <t>SCHOOL FOR ADV STUDIES-HOMESTD</t>
  </si>
  <si>
    <t>7571</t>
  </si>
  <si>
    <t>INTL STUDIES PREP ACADEMY</t>
  </si>
  <si>
    <t>7581</t>
  </si>
  <si>
    <t>IPREPARATORY ACADEMY</t>
  </si>
  <si>
    <t>7591</t>
  </si>
  <si>
    <t>NORTH MIAMI SENIOR HIGH</t>
  </si>
  <si>
    <t>7601</t>
  </si>
  <si>
    <t>WILLIAM H. TURNER TECHNICAL</t>
  </si>
  <si>
    <t>7631</t>
  </si>
  <si>
    <t>MIAMI MACARTHUR SOUTH</t>
  </si>
  <si>
    <t>7701</t>
  </si>
  <si>
    <t>SOUTH DADE SENIOR HIGH</t>
  </si>
  <si>
    <t>7721</t>
  </si>
  <si>
    <t>SOUTH MIAMI SENIOR HIGH</t>
  </si>
  <si>
    <t>7731</t>
  </si>
  <si>
    <t>MIAMI SOUTHRIDGE SENIOR HIGH</t>
  </si>
  <si>
    <t>7741</t>
  </si>
  <si>
    <t>SOUTHWEST MIAMI SENIOR HIGH</t>
  </si>
  <si>
    <t>7751</t>
  </si>
  <si>
    <t>BARBARA GOLEMAN SENIOR HIGH</t>
  </si>
  <si>
    <t>7781</t>
  </si>
  <si>
    <t>FELIX VARELA SENIOR HIGH</t>
  </si>
  <si>
    <t>7791</t>
  </si>
  <si>
    <t>BOOKER T. WASHINGTON SR. HIGH</t>
  </si>
  <si>
    <t>7901</t>
  </si>
  <si>
    <t>NEW WORLD SCHOOL OF THE ARTS</t>
  </si>
  <si>
    <t>8014</t>
  </si>
  <si>
    <t>ALTERNATIVE OUTREACH-EXT. YR</t>
  </si>
  <si>
    <t>8016</t>
  </si>
  <si>
    <t>TAP PROGRAM FACILITIES</t>
  </si>
  <si>
    <t>8017</t>
  </si>
  <si>
    <t>ALTERNATIVE OUTREACH PROGRAM</t>
  </si>
  <si>
    <t>8019</t>
  </si>
  <si>
    <t>ACADEMY FOR COMMUNITY ED</t>
  </si>
  <si>
    <t>8021</t>
  </si>
  <si>
    <t>TITLE I MIGRANT EDUC PROGRAM</t>
  </si>
  <si>
    <t>8101</t>
  </si>
  <si>
    <t>JAN MANN OPPORTUNITY SCHOOL</t>
  </si>
  <si>
    <t>8121</t>
  </si>
  <si>
    <t>COPE CENTER NORTH</t>
  </si>
  <si>
    <t>8131</t>
  </si>
  <si>
    <t>DOROTHY M WALLACE COPE CENTER</t>
  </si>
  <si>
    <t>8141</t>
  </si>
  <si>
    <t>JUVENILE JUSTICE CENTER</t>
  </si>
  <si>
    <t>8151</t>
  </si>
  <si>
    <t>ROBERT RENICK EDUCATION CTR</t>
  </si>
  <si>
    <t>8181</t>
  </si>
  <si>
    <t>RUTH OWENS KRUSE' EDUC CENTER</t>
  </si>
  <si>
    <t>9013</t>
  </si>
  <si>
    <t>PRE K - INTERVENTION</t>
  </si>
  <si>
    <t>9731</t>
  </si>
  <si>
    <t>INSTRUCTIONAL SYSTEMWIDE</t>
  </si>
  <si>
    <t>9732</t>
  </si>
  <si>
    <t>BRUCIE BALL EDUCATIONAL CENTER</t>
  </si>
  <si>
    <t>Direction: Click in Cell H2 below and at right click on the drop-down arrow to select school</t>
  </si>
  <si>
    <t>Click here and select school from the drop-down arrow at right</t>
  </si>
  <si>
    <t>Algebra</t>
  </si>
  <si>
    <t>Geometry</t>
  </si>
  <si>
    <t>9-12</t>
  </si>
  <si>
    <t>Low25%-Reading</t>
  </si>
  <si>
    <t>Reading-All</t>
  </si>
  <si>
    <t>Math-All</t>
  </si>
  <si>
    <t>Low25%-Math</t>
  </si>
  <si>
    <t>Graduation</t>
  </si>
  <si>
    <t>All</t>
  </si>
  <si>
    <t>At-Risk</t>
  </si>
  <si>
    <t>US History Performance</t>
  </si>
  <si>
    <t>1120-1600</t>
  </si>
  <si>
    <t>1040-1119</t>
  </si>
  <si>
    <t>880-1039</t>
  </si>
  <si>
    <t>800-879</t>
  </si>
  <si>
    <t>0-799</t>
  </si>
  <si>
    <t>Grand Total Points</t>
  </si>
  <si>
    <t>Assessment Component (800 Points)</t>
  </si>
  <si>
    <t>FCAT2.0</t>
  </si>
  <si>
    <t>FCAT2.0/EOC</t>
  </si>
  <si>
    <t>FCAT 2.0</t>
  </si>
  <si>
    <t>FCAT 2.0/EOC</t>
  </si>
  <si>
    <t>FAA</t>
  </si>
  <si>
    <t>2014 Estimating School Grade</t>
  </si>
  <si>
    <t>2014 Accountability Students</t>
  </si>
  <si>
    <t>2014 Performance Point</t>
  </si>
  <si>
    <t>2014 No. Tested for Overall Learning Gains</t>
  </si>
  <si>
    <t>2014 Overall Learning Gains Points</t>
  </si>
  <si>
    <t>2014 No. Tested for Low25%</t>
  </si>
  <si>
    <t>2014 Low25% Learning Gains Points</t>
  </si>
  <si>
    <t>2014 No. Tested for Learning Gains</t>
  </si>
  <si>
    <t>2014 Learning Gains Points</t>
  </si>
  <si>
    <t xml:space="preserve">2014 Estimating School Grade (Note: </t>
  </si>
  <si>
    <t>US. History EOC</t>
  </si>
  <si>
    <t>Biology EOC</t>
  </si>
  <si>
    <t>Acceleration Courses</t>
  </si>
  <si>
    <t>College Readiness</t>
  </si>
  <si>
    <t>Other Components (800 Points)</t>
  </si>
  <si>
    <t>Note:  Type in your estimate value of the Other Components in the space provided.</t>
  </si>
  <si>
    <t>Social Studies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</si>
</sst>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1"/>
      <color theme="1"/>
      <name val="Calibri"/>
      <family val="2"/>
      <scheme val="minor"/>
    </font>
    <font>
      <sz val="16"/>
      <color theme="1"/>
      <name val="Calibri"/>
      <family val="2"/>
      <scheme val="minor"/>
    </font>
    <font>
      <sz val="18"/>
      <color theme="1"/>
      <name val="Calibri"/>
      <family val="2"/>
      <scheme val="minor"/>
    </font>
    <font>
      <sz val="11"/>
      <color theme="1"/>
      <name val="Calibri"/>
      <family val="2"/>
      <scheme val="minor"/>
    </font>
    <font>
      <sz val="10"/>
      <name val="Arial"/>
      <family val="2"/>
    </font>
    <font>
      <sz val="10"/>
      <color theme="0"/>
      <name val="Arial"/>
      <family val="2"/>
    </font>
    <font>
      <sz val="10"/>
      <name val="Arial"/>
      <family val="2"/>
    </font>
    <font>
      <sz val="10"/>
      <color theme="1"/>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color theme="1"/>
      <name val="Calibri"/>
      <family val="2"/>
      <scheme val="minor"/>
    </font>
    <font>
      <sz val="10"/>
      <name val="MS Sans Serif"/>
      <family val="2"/>
    </font>
    <font>
      <sz val="10"/>
      <name val="Calibri"/>
      <family val="2"/>
      <scheme val="minor"/>
    </font>
    <font>
      <sz val="10"/>
      <color indexed="8"/>
      <name val="Arial"/>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u/>
      <sz val="16"/>
      <color theme="0"/>
      <name val="Calibri"/>
      <family val="2"/>
      <scheme val="minor"/>
    </font>
    <font>
      <b/>
      <sz val="16"/>
      <color indexed="8"/>
      <name val="Arial Narrow"/>
      <family val="2"/>
    </font>
    <font>
      <sz val="12"/>
      <name val="Arial"/>
      <family val="2"/>
    </font>
    <font>
      <sz val="12"/>
      <color theme="1"/>
      <name val="Calibri"/>
      <family val="2"/>
      <scheme val="minor"/>
    </font>
    <font>
      <b/>
      <sz val="16"/>
      <color theme="0"/>
      <name val="Calibri"/>
      <family val="2"/>
      <scheme val="minor"/>
    </font>
    <font>
      <sz val="24"/>
      <color theme="0"/>
      <name val="Calibri"/>
      <family val="2"/>
      <scheme val="minor"/>
    </font>
    <font>
      <sz val="22"/>
      <color rgb="FFFF0000"/>
      <name val="Calibri"/>
      <family val="2"/>
      <scheme val="minor"/>
    </font>
    <font>
      <b/>
      <sz val="12"/>
      <color rgb="FFFF0000"/>
      <name val="Arial"/>
      <family val="2"/>
    </font>
    <font>
      <sz val="20"/>
      <color rgb="FF055EFF"/>
      <name val="Calibri"/>
      <family val="2"/>
      <scheme val="minor"/>
    </font>
    <font>
      <sz val="14"/>
      <color theme="1"/>
      <name val="Calibri"/>
      <family val="2"/>
      <scheme val="minor"/>
    </font>
    <font>
      <sz val="24"/>
      <name val="Calibri"/>
      <family val="2"/>
      <scheme val="minor"/>
    </font>
    <font>
      <sz val="12"/>
      <name val="Calibri"/>
      <family val="2"/>
      <scheme val="minor"/>
    </font>
    <font>
      <b/>
      <sz val="20"/>
      <name val="Arial"/>
      <family val="2"/>
    </font>
    <font>
      <sz val="20"/>
      <name val="Arial"/>
      <family val="2"/>
    </font>
    <font>
      <sz val="12"/>
      <color rgb="FFFF0000"/>
      <name val="Calibri"/>
      <family val="2"/>
      <scheme val="minor"/>
    </font>
    <font>
      <sz val="22"/>
      <color theme="0"/>
      <name val="Calibri"/>
      <family val="2"/>
      <scheme val="minor"/>
    </font>
    <font>
      <b/>
      <sz val="11"/>
      <color theme="0"/>
      <name val="Calibri"/>
      <family val="2"/>
      <scheme val="minor"/>
    </font>
    <font>
      <sz val="11"/>
      <color rgb="FFFF0000"/>
      <name val="Calibri"/>
      <family val="2"/>
      <scheme val="minor"/>
    </font>
    <font>
      <b/>
      <sz val="12"/>
      <color theme="0"/>
      <name val="Calibri"/>
      <family val="2"/>
      <scheme val="minor"/>
    </font>
    <font>
      <b/>
      <sz val="14"/>
      <color indexed="8"/>
      <name val="Arial Narrow"/>
      <family val="2"/>
    </font>
    <font>
      <sz val="16"/>
      <color rgb="FFFF0000"/>
      <name val="Calibri"/>
      <family val="2"/>
      <scheme val="minor"/>
    </font>
    <font>
      <sz val="20"/>
      <color rgb="FFFF0000"/>
      <name val="Calibri"/>
      <family val="2"/>
      <scheme val="minor"/>
    </font>
  </fonts>
  <fills count="5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055EFF"/>
        <bgColor indexed="64"/>
      </patternFill>
    </fill>
    <fill>
      <patternFill patternType="solid">
        <fgColor rgb="FFFFFF99"/>
        <bgColor indexed="64"/>
      </patternFill>
    </fill>
    <fill>
      <patternFill patternType="solid">
        <fgColor rgb="FFFFC000"/>
        <bgColor indexed="64"/>
      </patternFill>
    </fill>
    <fill>
      <patternFill patternType="solid">
        <fgColor rgb="FFA1D7A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CAE8D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top/>
      <bottom style="medium">
        <color indexed="64"/>
      </bottom>
      <diagonal/>
    </border>
  </borders>
  <cellStyleXfs count="144">
    <xf numFmtId="0" fontId="0" fillId="0" borderId="0"/>
    <xf numFmtId="0" fontId="4" fillId="0" borderId="0">
      <alignment wrapText="1"/>
    </xf>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42"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8" fillId="14" borderId="0" applyNumberFormat="0" applyBorder="0" applyAlignment="0" applyProtection="0"/>
    <xf numFmtId="0" fontId="9" fillId="17" borderId="10" applyNumberFormat="0" applyAlignment="0" applyProtection="0"/>
    <xf numFmtId="0" fontId="10" fillId="18" borderId="13" applyNumberFormat="0" applyAlignment="0" applyProtection="0"/>
    <xf numFmtId="0" fontId="11" fillId="0" borderId="0" applyNumberFormat="0" applyFill="0" applyBorder="0" applyAlignment="0" applyProtection="0"/>
    <xf numFmtId="0" fontId="12" fillId="13" borderId="0" applyNumberFormat="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16" borderId="10" applyNumberFormat="0" applyAlignment="0" applyProtection="0"/>
    <xf numFmtId="0" fontId="17" fillId="0" borderId="12" applyNumberFormat="0" applyFill="0" applyAlignment="0" applyProtection="0"/>
    <xf numFmtId="0" fontId="18" fillId="1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 fillId="0" borderId="0"/>
    <xf numFmtId="0" fontId="7" fillId="0" borderId="0"/>
    <xf numFmtId="0" fontId="7" fillId="0" borderId="0"/>
    <xf numFmtId="0" fontId="19" fillId="0" borderId="0"/>
    <xf numFmtId="0" fontId="19" fillId="0" borderId="0"/>
    <xf numFmtId="0" fontId="19" fillId="0" borderId="0"/>
    <xf numFmtId="0" fontId="19" fillId="0" borderId="0"/>
    <xf numFmtId="0" fontId="20" fillId="0" borderId="0"/>
    <xf numFmtId="0" fontId="6" fillId="0" borderId="0"/>
    <xf numFmtId="0" fontId="6" fillId="0" borderId="0"/>
    <xf numFmtId="0" fontId="6" fillId="0" borderId="0"/>
    <xf numFmtId="0" fontId="19" fillId="0" borderId="0"/>
    <xf numFmtId="0" fontId="19" fillId="0" borderId="0"/>
    <xf numFmtId="0" fontId="19" fillId="0" borderId="0"/>
    <xf numFmtId="0" fontId="19" fillId="0" borderId="0"/>
    <xf numFmtId="0" fontId="6" fillId="0" borderId="0" applyNumberFormat="0" applyFont="0" applyFill="0" applyBorder="0" applyAlignment="0" applyProtection="0"/>
    <xf numFmtId="0" fontId="19" fillId="0" borderId="0"/>
    <xf numFmtId="0" fontId="20" fillId="0" borderId="0"/>
    <xf numFmtId="0" fontId="20" fillId="0" borderId="0"/>
    <xf numFmtId="0" fontId="6" fillId="0" borderId="0">
      <alignment wrapText="1"/>
    </xf>
    <xf numFmtId="0" fontId="6" fillId="0" borderId="0"/>
    <xf numFmtId="0" fontId="3" fillId="0" borderId="0"/>
    <xf numFmtId="0" fontId="3" fillId="0" borderId="0"/>
    <xf numFmtId="0" fontId="3" fillId="0" borderId="0"/>
    <xf numFmtId="0" fontId="21" fillId="0" borderId="0"/>
    <xf numFmtId="0" fontId="20" fillId="0" borderId="0"/>
    <xf numFmtId="0" fontId="7" fillId="0" borderId="0"/>
    <xf numFmtId="0" fontId="3" fillId="0" borderId="0"/>
    <xf numFmtId="0" fontId="3" fillId="0" borderId="0"/>
    <xf numFmtId="0" fontId="20" fillId="0" borderId="0"/>
    <xf numFmtId="0" fontId="22"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7" fillId="19" borderId="14" applyNumberFormat="0" applyFont="0" applyAlignment="0" applyProtection="0"/>
    <xf numFmtId="0" fontId="23" fillId="17" borderId="1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0" fontId="24" fillId="0" borderId="15"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0" fillId="0" borderId="0"/>
  </cellStyleXfs>
  <cellXfs count="257">
    <xf numFmtId="0" fontId="0" fillId="0" borderId="0" xfId="0"/>
    <xf numFmtId="0" fontId="0" fillId="4" borderId="1" xfId="0" applyFill="1" applyBorder="1" applyAlignment="1">
      <alignment horizontal="center"/>
    </xf>
    <xf numFmtId="0" fontId="0" fillId="0" borderId="0" xfId="0" applyAlignment="1" applyProtection="1">
      <alignment vertical="center"/>
      <protection locked="0"/>
    </xf>
    <xf numFmtId="0" fontId="0" fillId="0" borderId="0" xfId="0" applyAlignment="1" applyProtection="1">
      <alignment horizontal="center" wrapText="1"/>
      <protection locked="0"/>
    </xf>
    <xf numFmtId="0" fontId="0" fillId="0" borderId="0" xfId="0" applyProtection="1">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Alignment="1" applyProtection="1">
      <alignment horizontal="center"/>
      <protection locked="0"/>
    </xf>
    <xf numFmtId="0" fontId="5" fillId="0" borderId="0" xfId="1" applyFont="1" applyProtection="1">
      <alignment wrapText="1"/>
      <protection locked="0"/>
    </xf>
    <xf numFmtId="0" fontId="4" fillId="0" borderId="0" xfId="1" applyProtection="1">
      <alignment wrapText="1"/>
      <protection locked="0"/>
    </xf>
    <xf numFmtId="0" fontId="5" fillId="0" borderId="0" xfId="1" applyFont="1" applyProtection="1">
      <alignment wrapText="1"/>
    </xf>
    <xf numFmtId="0" fontId="6" fillId="0" borderId="0" xfId="1" applyFont="1" applyProtection="1">
      <alignment wrapText="1"/>
      <protection locked="0"/>
    </xf>
    <xf numFmtId="0" fontId="7" fillId="0" borderId="0" xfId="1" applyFont="1" applyProtection="1">
      <alignment wrapText="1"/>
      <protection locked="0"/>
    </xf>
    <xf numFmtId="1" fontId="2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xf>
    <xf numFmtId="1" fontId="29" fillId="0" borderId="1" xfId="0" applyNumberFormat="1" applyFont="1" applyFill="1" applyBorder="1" applyAlignment="1">
      <alignment horizontal="center" vertical="center"/>
    </xf>
    <xf numFmtId="0" fontId="0" fillId="6" borderId="6" xfId="0" applyFill="1" applyBorder="1" applyAlignment="1" applyProtection="1">
      <alignment horizontal="center" vertical="center"/>
    </xf>
    <xf numFmtId="0" fontId="0" fillId="6" borderId="6" xfId="0" applyFill="1" applyBorder="1" applyAlignment="1" applyProtection="1">
      <alignment vertical="center"/>
    </xf>
    <xf numFmtId="1" fontId="31" fillId="48" borderId="6" xfId="0" applyNumberFormat="1" applyFont="1" applyFill="1" applyBorder="1" applyAlignment="1" applyProtection="1">
      <alignment horizontal="center" vertical="center"/>
    </xf>
    <xf numFmtId="0" fontId="30" fillId="0" borderId="1" xfId="0" applyNumberFormat="1" applyFont="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9" borderId="1"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29" fillId="46" borderId="1" xfId="0" applyFont="1" applyFill="1" applyBorder="1" applyAlignment="1">
      <alignment horizontal="center" vertical="center" wrapText="1"/>
    </xf>
    <xf numFmtId="0" fontId="29" fillId="46" borderId="1" xfId="143" applyFont="1" applyFill="1" applyBorder="1" applyAlignment="1">
      <alignment horizontal="center" vertical="center" wrapText="1"/>
    </xf>
    <xf numFmtId="0" fontId="29" fillId="46" borderId="2" xfId="143" applyFont="1" applyFill="1" applyBorder="1" applyAlignment="1">
      <alignment horizontal="center" vertical="center" wrapText="1"/>
    </xf>
    <xf numFmtId="0" fontId="30" fillId="49" borderId="16" xfId="0" applyFont="1" applyFill="1" applyBorder="1" applyAlignment="1" applyProtection="1">
      <alignment horizontal="center" vertical="center"/>
      <protection locked="0"/>
    </xf>
    <xf numFmtId="0" fontId="30" fillId="49" borderId="18"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32" xfId="0" applyFont="1" applyBorder="1" applyAlignment="1" applyProtection="1">
      <alignment horizontal="center" vertical="center" wrapText="1"/>
      <protection locked="0"/>
    </xf>
    <xf numFmtId="0" fontId="30" fillId="4" borderId="32" xfId="0" applyFont="1" applyFill="1" applyBorder="1" applyAlignment="1" applyProtection="1">
      <alignment horizontal="center" vertical="center" wrapText="1"/>
      <protection locked="0"/>
    </xf>
    <xf numFmtId="0" fontId="30" fillId="3" borderId="32"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0" fontId="30" fillId="4" borderId="22" xfId="0" applyFont="1" applyFill="1" applyBorder="1" applyAlignment="1" applyProtection="1">
      <alignment horizontal="center" vertical="center" wrapText="1"/>
      <protection locked="0"/>
    </xf>
    <xf numFmtId="0" fontId="30" fillId="4" borderId="2" xfId="0" applyFont="1" applyFill="1" applyBorder="1" applyAlignment="1" applyProtection="1">
      <alignment horizontal="center" vertical="center"/>
      <protection locked="0"/>
    </xf>
    <xf numFmtId="1" fontId="31" fillId="48" borderId="33" xfId="0" applyNumberFormat="1" applyFont="1" applyFill="1" applyBorder="1" applyAlignment="1" applyProtection="1">
      <alignment horizontal="center" vertical="center"/>
    </xf>
    <xf numFmtId="0" fontId="33" fillId="0" borderId="34" xfId="0" applyFont="1" applyFill="1" applyBorder="1" applyAlignment="1" applyProtection="1">
      <alignment horizontal="center" vertical="center" wrapText="1"/>
      <protection locked="0"/>
    </xf>
    <xf numFmtId="1" fontId="0" fillId="0" borderId="0" xfId="0" applyNumberFormat="1" applyFill="1" applyBorder="1" applyAlignment="1" applyProtection="1">
      <alignment vertical="center"/>
      <protection locked="0"/>
    </xf>
    <xf numFmtId="1" fontId="0" fillId="0" borderId="0" xfId="0" applyNumberFormat="1" applyAlignment="1" applyProtection="1">
      <alignment vertical="center"/>
      <protection locked="0"/>
    </xf>
    <xf numFmtId="0" fontId="0" fillId="9" borderId="35" xfId="0" applyFill="1" applyBorder="1" applyAlignment="1" applyProtection="1">
      <alignment horizontal="center" vertical="center"/>
      <protection locked="0"/>
    </xf>
    <xf numFmtId="0" fontId="0" fillId="6" borderId="35" xfId="0"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center"/>
    </xf>
    <xf numFmtId="0" fontId="30" fillId="0" borderId="1" xfId="0" quotePrefix="1"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4" borderId="42" xfId="0" applyFont="1" applyFill="1" applyBorder="1" applyAlignment="1" applyProtection="1">
      <alignment horizontal="center" vertical="center"/>
      <protection locked="0"/>
    </xf>
    <xf numFmtId="0" fontId="0" fillId="0" borderId="0" xfId="0" applyFill="1" applyProtection="1">
      <protection locked="0"/>
    </xf>
    <xf numFmtId="0" fontId="29" fillId="3" borderId="1" xfId="143" applyFont="1" applyFill="1" applyBorder="1" applyAlignment="1">
      <alignment horizontal="center" vertical="center" wrapText="1"/>
    </xf>
    <xf numFmtId="0" fontId="29" fillId="55" borderId="1" xfId="0" applyFont="1" applyFill="1" applyBorder="1" applyAlignment="1">
      <alignment horizontal="center" vertical="center" wrapText="1"/>
    </xf>
    <xf numFmtId="0" fontId="38" fillId="4" borderId="1" xfId="0" applyFont="1" applyFill="1" applyBorder="1" applyAlignment="1" applyProtection="1">
      <alignment horizontal="center" vertical="center"/>
      <protection locked="0"/>
    </xf>
    <xf numFmtId="0" fontId="38" fillId="5" borderId="1" xfId="0" applyFont="1" applyFill="1" applyBorder="1" applyAlignment="1" applyProtection="1">
      <alignment horizontal="center" vertical="center"/>
      <protection locked="0"/>
    </xf>
    <xf numFmtId="0" fontId="38" fillId="56"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1" fontId="36" fillId="2" borderId="1" xfId="0" applyNumberFormat="1"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0" fontId="30" fillId="46" borderId="6" xfId="0" applyFont="1" applyFill="1" applyBorder="1" applyAlignment="1" applyProtection="1">
      <alignment horizontal="center" vertical="center"/>
    </xf>
    <xf numFmtId="164" fontId="30" fillId="3" borderId="1" xfId="0" applyNumberFormat="1" applyFont="1" applyFill="1" applyBorder="1" applyAlignment="1" applyProtection="1">
      <alignment horizontal="center" vertical="center"/>
      <protection locked="0"/>
    </xf>
    <xf numFmtId="0" fontId="0" fillId="9" borderId="35" xfId="0" applyFill="1" applyBorder="1" applyAlignment="1" applyProtection="1">
      <alignment horizontal="center" vertical="center" wrapText="1"/>
      <protection locked="0"/>
    </xf>
    <xf numFmtId="0" fontId="30" fillId="9" borderId="35" xfId="0" applyFont="1" applyFill="1" applyBorder="1" applyAlignment="1" applyProtection="1">
      <alignment horizontal="center" vertical="center"/>
      <protection locked="0"/>
    </xf>
    <xf numFmtId="0" fontId="30" fillId="6" borderId="35" xfId="0" applyFont="1" applyFill="1" applyBorder="1" applyAlignment="1" applyProtection="1">
      <alignment horizontal="center" vertical="center"/>
      <protection locked="0"/>
    </xf>
    <xf numFmtId="0" fontId="4" fillId="4" borderId="1" xfId="1" applyFill="1" applyBorder="1" applyAlignment="1">
      <alignment horizontal="center" vertical="center" wrapText="1"/>
    </xf>
    <xf numFmtId="0" fontId="4" fillId="3" borderId="1" xfId="1" applyFill="1" applyBorder="1" applyAlignment="1">
      <alignment horizontal="center" wrapText="1"/>
    </xf>
    <xf numFmtId="164" fontId="4" fillId="3" borderId="1" xfId="1" applyNumberFormat="1" applyFill="1" applyBorder="1" applyAlignment="1">
      <alignment horizontal="center" vertical="center" wrapText="1"/>
    </xf>
    <xf numFmtId="0" fontId="4" fillId="5" borderId="1" xfId="1" applyFill="1" applyBorder="1" applyAlignment="1">
      <alignment horizontal="center" vertical="center" wrapText="1"/>
    </xf>
    <xf numFmtId="1" fontId="29" fillId="0" borderId="2" xfId="0" applyNumberFormat="1" applyFont="1" applyFill="1" applyBorder="1" applyAlignment="1">
      <alignment horizontal="center" vertical="center"/>
    </xf>
    <xf numFmtId="1" fontId="29" fillId="46" borderId="2" xfId="0" applyNumberFormat="1" applyFont="1" applyFill="1" applyBorder="1" applyAlignment="1">
      <alignment horizontal="center" vertical="center"/>
    </xf>
    <xf numFmtId="0" fontId="30" fillId="4" borderId="1" xfId="0" applyFont="1" applyFill="1" applyBorder="1" applyAlignment="1" applyProtection="1">
      <alignment horizontal="center" vertical="center"/>
      <protection locked="0"/>
    </xf>
    <xf numFmtId="0" fontId="30" fillId="4" borderId="1"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protection locked="0"/>
    </xf>
    <xf numFmtId="1" fontId="4" fillId="4" borderId="1" xfId="1" applyNumberFormat="1" applyFill="1" applyBorder="1" applyAlignment="1">
      <alignment horizontal="center" vertical="center" wrapText="1"/>
    </xf>
    <xf numFmtId="0" fontId="30" fillId="8" borderId="1" xfId="0" applyFont="1" applyFill="1" applyBorder="1" applyAlignment="1" applyProtection="1">
      <alignment horizontal="center" vertical="center"/>
    </xf>
    <xf numFmtId="164" fontId="30" fillId="8" borderId="1" xfId="0" applyNumberFormat="1"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0" fillId="4"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4" borderId="32" xfId="0" applyFont="1" applyFill="1" applyBorder="1" applyAlignment="1" applyProtection="1">
      <alignment horizontal="center" vertical="center" wrapText="1"/>
      <protection locked="0"/>
    </xf>
    <xf numFmtId="0" fontId="0" fillId="3" borderId="32" xfId="0" applyFont="1" applyFill="1" applyBorder="1" applyAlignment="1" applyProtection="1">
      <alignment horizontal="center" vertical="center" wrapText="1"/>
      <protection locked="0"/>
    </xf>
    <xf numFmtId="0" fontId="0" fillId="5" borderId="32" xfId="0" applyFont="1" applyFill="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4" borderId="22" xfId="0" applyFont="1" applyFill="1" applyBorder="1" applyAlignment="1" applyProtection="1">
      <alignment horizontal="center" vertical="center" wrapText="1"/>
      <protection locked="0"/>
    </xf>
    <xf numFmtId="0" fontId="44" fillId="0" borderId="34" xfId="0" applyFont="1" applyFill="1" applyBorder="1" applyAlignment="1" applyProtection="1">
      <alignment horizontal="center" vertical="center" wrapText="1"/>
      <protection locked="0"/>
    </xf>
    <xf numFmtId="0" fontId="0" fillId="4" borderId="44" xfId="0" applyFont="1" applyFill="1" applyBorder="1" applyAlignment="1" applyProtection="1">
      <alignment horizontal="center" vertical="center" wrapText="1"/>
      <protection locked="0"/>
    </xf>
    <xf numFmtId="0" fontId="30" fillId="4" borderId="17" xfId="0" applyFont="1" applyFill="1" applyBorder="1" applyAlignment="1" applyProtection="1">
      <alignment horizontal="center" vertical="center"/>
      <protection locked="0"/>
    </xf>
    <xf numFmtId="0" fontId="30" fillId="4" borderId="45" xfId="0" applyFont="1" applyFill="1" applyBorder="1" applyAlignment="1" applyProtection="1">
      <alignment horizontal="center" vertical="center"/>
      <protection locked="0"/>
    </xf>
    <xf numFmtId="0" fontId="30" fillId="8" borderId="17" xfId="0" applyFont="1" applyFill="1" applyBorder="1" applyAlignment="1" applyProtection="1">
      <alignment horizontal="center" vertical="center"/>
    </xf>
    <xf numFmtId="1" fontId="31" fillId="48" borderId="19"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0" fontId="33" fillId="0" borderId="46" xfId="0" applyFont="1" applyFill="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0" fillId="4" borderId="47" xfId="0" applyFont="1" applyFill="1" applyBorder="1" applyAlignment="1" applyProtection="1">
      <alignment horizontal="center" vertical="center" wrapText="1"/>
      <protection locked="0"/>
    </xf>
    <xf numFmtId="0" fontId="0" fillId="3" borderId="47" xfId="0" applyFont="1" applyFill="1" applyBorder="1" applyAlignment="1" applyProtection="1">
      <alignment horizontal="center" vertical="center" wrapText="1"/>
      <protection locked="0"/>
    </xf>
    <xf numFmtId="0" fontId="0" fillId="5" borderId="47" xfId="0" applyFont="1" applyFill="1" applyBorder="1" applyAlignment="1" applyProtection="1">
      <alignment horizontal="center" vertical="center" wrapText="1"/>
      <protection locked="0"/>
    </xf>
    <xf numFmtId="0" fontId="0" fillId="5" borderId="44" xfId="0" applyFont="1" applyFill="1" applyBorder="1" applyAlignment="1" applyProtection="1">
      <alignment horizontal="center" vertical="center" wrapText="1"/>
      <protection locked="0"/>
    </xf>
    <xf numFmtId="0" fontId="30" fillId="9" borderId="16" xfId="0" applyFont="1" applyFill="1" applyBorder="1" applyAlignment="1" applyProtection="1">
      <alignment horizontal="center" vertical="center"/>
      <protection locked="0"/>
    </xf>
    <xf numFmtId="164" fontId="30" fillId="5" borderId="17" xfId="0" applyNumberFormat="1" applyFont="1" applyFill="1" applyBorder="1" applyAlignment="1" applyProtection="1">
      <alignment horizontal="center" vertical="center"/>
      <protection locked="0"/>
    </xf>
    <xf numFmtId="0" fontId="30" fillId="6" borderId="16" xfId="0" applyFont="1" applyFill="1" applyBorder="1" applyAlignment="1" applyProtection="1">
      <alignment horizontal="center" vertical="center"/>
      <protection locked="0"/>
    </xf>
    <xf numFmtId="164" fontId="30" fillId="8" borderId="17" xfId="0" applyNumberFormat="1" applyFont="1" applyFill="1" applyBorder="1" applyAlignment="1" applyProtection="1">
      <alignment horizontal="center" vertical="center"/>
    </xf>
    <xf numFmtId="1" fontId="31" fillId="48" borderId="45" xfId="0" applyNumberFormat="1" applyFont="1" applyFill="1" applyBorder="1" applyAlignment="1" applyProtection="1">
      <alignment horizontal="center" vertical="center"/>
    </xf>
    <xf numFmtId="0" fontId="33" fillId="0" borderId="51" xfId="0" applyFont="1" applyFill="1" applyBorder="1" applyAlignment="1" applyProtection="1">
      <alignment horizontal="center" vertical="center" wrapText="1"/>
      <protection locked="0"/>
    </xf>
    <xf numFmtId="0" fontId="0" fillId="5" borderId="52" xfId="0" applyFont="1" applyFill="1" applyBorder="1" applyAlignment="1" applyProtection="1">
      <alignment horizontal="center" vertical="center" wrapText="1"/>
      <protection locked="0"/>
    </xf>
    <xf numFmtId="0" fontId="30" fillId="9" borderId="53" xfId="0" applyFont="1" applyFill="1" applyBorder="1" applyAlignment="1" applyProtection="1">
      <alignment horizontal="center" vertical="center"/>
      <protection locked="0"/>
    </xf>
    <xf numFmtId="0" fontId="29" fillId="46" borderId="16" xfId="0" applyFont="1" applyFill="1" applyBorder="1" applyAlignment="1">
      <alignment horizontal="center" vertical="center" wrapText="1"/>
    </xf>
    <xf numFmtId="1" fontId="29" fillId="0" borderId="16" xfId="0" applyNumberFormat="1" applyFont="1" applyFill="1" applyBorder="1" applyAlignment="1">
      <alignment horizontal="center" vertical="center"/>
    </xf>
    <xf numFmtId="1" fontId="29" fillId="46" borderId="16" xfId="0" applyNumberFormat="1" applyFont="1" applyFill="1" applyBorder="1" applyAlignment="1">
      <alignment horizontal="center" vertical="center"/>
    </xf>
    <xf numFmtId="0" fontId="28" fillId="5" borderId="18" xfId="0" applyFont="1" applyFill="1" applyBorder="1" applyAlignment="1">
      <alignment horizontal="center" vertical="center" wrapText="1"/>
    </xf>
    <xf numFmtId="0" fontId="1" fillId="11" borderId="54" xfId="0" applyFont="1" applyFill="1" applyBorder="1" applyAlignment="1" applyProtection="1">
      <alignment horizontal="center" vertical="center" wrapText="1"/>
      <protection locked="0"/>
    </xf>
    <xf numFmtId="0" fontId="30" fillId="0" borderId="47" xfId="0" applyFont="1" applyBorder="1" applyAlignment="1" applyProtection="1">
      <alignment horizontal="center" vertical="center" wrapText="1"/>
      <protection locked="0"/>
    </xf>
    <xf numFmtId="0" fontId="30" fillId="4" borderId="47" xfId="0" applyFont="1" applyFill="1" applyBorder="1" applyAlignment="1" applyProtection="1">
      <alignment horizontal="center" vertical="center" wrapText="1"/>
      <protection locked="0"/>
    </xf>
    <xf numFmtId="0" fontId="30" fillId="3" borderId="47" xfId="0" applyFont="1" applyFill="1" applyBorder="1" applyAlignment="1" applyProtection="1">
      <alignment horizontal="center" vertical="center" wrapText="1"/>
      <protection locked="0"/>
    </xf>
    <xf numFmtId="0" fontId="30" fillId="5" borderId="47" xfId="0" applyFont="1" applyFill="1" applyBorder="1" applyAlignment="1" applyProtection="1">
      <alignment horizontal="center" vertical="center" wrapText="1"/>
      <protection locked="0"/>
    </xf>
    <xf numFmtId="0" fontId="30" fillId="5" borderId="44" xfId="0" applyFont="1" applyFill="1" applyBorder="1" applyAlignment="1" applyProtection="1">
      <alignment horizontal="center" vertical="center" wrapText="1"/>
      <protection locked="0"/>
    </xf>
    <xf numFmtId="164" fontId="4" fillId="5" borderId="17" xfId="1" applyNumberFormat="1" applyFill="1" applyBorder="1" applyAlignment="1">
      <alignment horizontal="center" vertical="center" wrapText="1"/>
    </xf>
    <xf numFmtId="0" fontId="30" fillId="5" borderId="52" xfId="0" applyFont="1" applyFill="1" applyBorder="1" applyAlignment="1" applyProtection="1">
      <alignment horizontal="center" vertical="center" wrapText="1"/>
      <protection locked="0"/>
    </xf>
    <xf numFmtId="0" fontId="30" fillId="4" borderId="52" xfId="0" applyFont="1" applyFill="1" applyBorder="1" applyAlignment="1" applyProtection="1">
      <alignment horizontal="center" vertical="center" wrapText="1"/>
      <protection locked="0"/>
    </xf>
    <xf numFmtId="0" fontId="29" fillId="55" borderId="16" xfId="0" applyFont="1" applyFill="1" applyBorder="1" applyAlignment="1">
      <alignment horizontal="center" vertical="center" wrapText="1"/>
    </xf>
    <xf numFmtId="1" fontId="29" fillId="46" borderId="17" xfId="0" applyNumberFormat="1" applyFont="1" applyFill="1" applyBorder="1" applyAlignment="1">
      <alignment horizontal="center" vertical="center"/>
    </xf>
    <xf numFmtId="0" fontId="38" fillId="4" borderId="16" xfId="0" applyFont="1" applyFill="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36" fillId="0" borderId="54" xfId="0" applyFont="1" applyBorder="1" applyAlignment="1" applyProtection="1">
      <alignment horizontal="center" vertical="center"/>
      <protection locked="0"/>
    </xf>
    <xf numFmtId="0" fontId="36" fillId="0" borderId="39" xfId="0" applyFont="1" applyBorder="1" applyAlignment="1" applyProtection="1">
      <alignment horizontal="center" vertical="center"/>
      <protection locked="0"/>
    </xf>
    <xf numFmtId="1" fontId="29" fillId="3" borderId="1" xfId="0" applyNumberFormat="1" applyFont="1" applyFill="1" applyBorder="1" applyAlignment="1">
      <alignment horizontal="center" vertical="center"/>
    </xf>
    <xf numFmtId="1" fontId="29" fillId="3" borderId="2" xfId="0" applyNumberFormat="1" applyFont="1" applyFill="1" applyBorder="1" applyAlignment="1">
      <alignment horizontal="center" vertical="center"/>
    </xf>
    <xf numFmtId="1" fontId="31" fillId="48" borderId="39" xfId="0" applyNumberFormat="1" applyFont="1" applyFill="1" applyBorder="1" applyAlignment="1" applyProtection="1">
      <alignment horizontal="center" vertical="center"/>
    </xf>
    <xf numFmtId="0" fontId="46" fillId="5" borderId="18" xfId="0" applyFont="1" applyFill="1" applyBorder="1" applyAlignment="1">
      <alignment horizontal="center" vertical="center" wrapText="1"/>
    </xf>
    <xf numFmtId="0" fontId="30" fillId="8" borderId="16" xfId="0" applyFont="1" applyFill="1" applyBorder="1" applyAlignment="1" applyProtection="1">
      <alignment horizontal="center" vertical="center"/>
    </xf>
    <xf numFmtId="0" fontId="0" fillId="8" borderId="35" xfId="0" applyFill="1" applyBorder="1" applyAlignment="1" applyProtection="1">
      <alignment horizontal="center" vertical="center"/>
    </xf>
    <xf numFmtId="0" fontId="48" fillId="0" borderId="34" xfId="0" applyFont="1" applyFill="1" applyBorder="1" applyAlignment="1" applyProtection="1">
      <alignment horizontal="center" vertical="center" wrapText="1"/>
      <protection locked="0"/>
    </xf>
    <xf numFmtId="16" fontId="30" fillId="0" borderId="1" xfId="0" quotePrefix="1" applyNumberFormat="1" applyFont="1" applyBorder="1" applyAlignment="1" applyProtection="1">
      <alignment horizontal="center" vertical="center"/>
      <protection locked="0"/>
    </xf>
    <xf numFmtId="0" fontId="0" fillId="0" borderId="0" xfId="0" applyAlignment="1" applyProtection="1">
      <protection locked="0"/>
    </xf>
    <xf numFmtId="0" fontId="47" fillId="0" borderId="1" xfId="0" applyFont="1" applyFill="1" applyBorder="1" applyAlignment="1" applyProtection="1">
      <alignment horizontal="center" vertical="center" wrapText="1"/>
      <protection locked="0"/>
    </xf>
    <xf numFmtId="1" fontId="29" fillId="55" borderId="16" xfId="0" applyNumberFormat="1" applyFont="1" applyFill="1" applyBorder="1" applyAlignment="1">
      <alignment horizontal="center" vertical="center"/>
    </xf>
    <xf numFmtId="1" fontId="29" fillId="55" borderId="1" xfId="0" applyNumberFormat="1" applyFont="1" applyFill="1" applyBorder="1" applyAlignment="1">
      <alignment horizontal="center" vertical="center"/>
    </xf>
    <xf numFmtId="1" fontId="30" fillId="3" borderId="1" xfId="0" applyNumberFormat="1" applyFont="1" applyFill="1" applyBorder="1" applyAlignment="1" applyProtection="1">
      <alignment horizontal="center" vertical="center"/>
      <protection locked="0"/>
    </xf>
    <xf numFmtId="1" fontId="29" fillId="57" borderId="16" xfId="0" applyNumberFormat="1" applyFont="1" applyFill="1" applyBorder="1" applyAlignment="1">
      <alignment horizontal="center" vertical="center"/>
    </xf>
    <xf numFmtId="1" fontId="29" fillId="57" borderId="2" xfId="0" applyNumberFormat="1" applyFont="1" applyFill="1" applyBorder="1" applyAlignment="1">
      <alignment horizontal="center" vertical="center"/>
    </xf>
    <xf numFmtId="0" fontId="42" fillId="47" borderId="29" xfId="0" applyFont="1" applyFill="1" applyBorder="1" applyAlignment="1" applyProtection="1">
      <alignment horizontal="center" vertical="center"/>
      <protection locked="0"/>
    </xf>
    <xf numFmtId="0" fontId="42" fillId="47" borderId="30" xfId="0" applyFont="1" applyFill="1" applyBorder="1" applyAlignment="1" applyProtection="1">
      <alignment horizontal="center" vertical="center"/>
      <protection locked="0"/>
    </xf>
    <xf numFmtId="0" fontId="42" fillId="47" borderId="31" xfId="0" applyFont="1" applyFill="1" applyBorder="1" applyAlignment="1" applyProtection="1">
      <alignment horizontal="center" vertical="center"/>
      <protection locked="0"/>
    </xf>
    <xf numFmtId="0" fontId="1" fillId="49" borderId="20" xfId="0" applyFont="1" applyFill="1" applyBorder="1" applyAlignment="1" applyProtection="1">
      <alignment horizontal="center" vertical="center" wrapText="1"/>
      <protection locked="0"/>
    </xf>
    <xf numFmtId="0" fontId="1" fillId="49" borderId="23" xfId="0" applyFont="1" applyFill="1" applyBorder="1" applyAlignment="1" applyProtection="1">
      <alignment horizontal="center" vertical="center" wrapText="1"/>
      <protection locked="0"/>
    </xf>
    <xf numFmtId="0" fontId="1" fillId="49" borderId="26" xfId="0" applyFont="1" applyFill="1" applyBorder="1" applyAlignment="1" applyProtection="1">
      <alignment horizontal="center" vertical="center" wrapText="1"/>
      <protection locked="0"/>
    </xf>
    <xf numFmtId="0" fontId="1" fillId="49" borderId="27" xfId="0" applyFont="1" applyFill="1" applyBorder="1" applyAlignment="1" applyProtection="1">
      <alignment horizontal="center" vertical="center" wrapText="1"/>
      <protection locked="0"/>
    </xf>
    <xf numFmtId="0" fontId="1" fillId="49" borderId="24" xfId="0" applyFont="1" applyFill="1" applyBorder="1" applyAlignment="1" applyProtection="1">
      <alignment horizontal="center" vertical="center" wrapText="1"/>
      <protection locked="0"/>
    </xf>
    <xf numFmtId="0" fontId="1" fillId="49" borderId="25"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22" xfId="143" applyFont="1" applyFill="1" applyBorder="1" applyAlignment="1">
      <alignment horizontal="center" vertical="center" wrapText="1"/>
    </xf>
    <xf numFmtId="0" fontId="29" fillId="2" borderId="25" xfId="143" applyFont="1" applyFill="1" applyBorder="1" applyAlignment="1">
      <alignment horizontal="center" vertical="center" wrapText="1"/>
    </xf>
    <xf numFmtId="1" fontId="31" fillId="48" borderId="39" xfId="0" applyNumberFormat="1" applyFont="1" applyFill="1" applyBorder="1" applyAlignment="1" applyProtection="1">
      <alignment horizontal="center" vertical="center"/>
    </xf>
    <xf numFmtId="1" fontId="31" fillId="48" borderId="38" xfId="0" applyNumberFormat="1" applyFont="1" applyFill="1" applyBorder="1" applyAlignment="1" applyProtection="1">
      <alignment horizontal="center" vertical="center"/>
    </xf>
    <xf numFmtId="1" fontId="31" fillId="48" borderId="55" xfId="0" applyNumberFormat="1" applyFont="1" applyFill="1" applyBorder="1" applyAlignment="1" applyProtection="1">
      <alignment horizontal="center" vertical="center"/>
    </xf>
    <xf numFmtId="1" fontId="29" fillId="0" borderId="2" xfId="0" applyNumberFormat="1" applyFont="1" applyFill="1" applyBorder="1" applyAlignment="1">
      <alignment horizontal="center" vertical="center"/>
    </xf>
    <xf numFmtId="1" fontId="29" fillId="0" borderId="4" xfId="0" applyNumberFormat="1" applyFont="1" applyFill="1" applyBorder="1" applyAlignment="1">
      <alignment horizontal="center" vertical="center"/>
    </xf>
    <xf numFmtId="1" fontId="29" fillId="46" borderId="2" xfId="0" applyNumberFormat="1" applyFont="1" applyFill="1" applyBorder="1" applyAlignment="1">
      <alignment horizontal="center" vertical="center"/>
    </xf>
    <xf numFmtId="1" fontId="29" fillId="46" borderId="4" xfId="0" applyNumberFormat="1" applyFont="1" applyFill="1" applyBorder="1" applyAlignment="1">
      <alignment horizontal="center" vertical="center"/>
    </xf>
    <xf numFmtId="1" fontId="29" fillId="2" borderId="49" xfId="0" applyNumberFormat="1" applyFont="1" applyFill="1" applyBorder="1" applyAlignment="1">
      <alignment horizontal="center" vertical="center"/>
    </xf>
    <xf numFmtId="1" fontId="29" fillId="2" borderId="3" xfId="0" applyNumberFormat="1" applyFont="1" applyFill="1" applyBorder="1" applyAlignment="1">
      <alignment horizontal="center" vertical="center"/>
    </xf>
    <xf numFmtId="1" fontId="29" fillId="2" borderId="28" xfId="0" applyNumberFormat="1" applyFont="1" applyFill="1" applyBorder="1" applyAlignment="1">
      <alignment horizontal="center" vertical="center"/>
    </xf>
    <xf numFmtId="1" fontId="29" fillId="7" borderId="49" xfId="0" applyNumberFormat="1" applyFont="1" applyFill="1" applyBorder="1" applyAlignment="1">
      <alignment horizontal="center" vertical="center"/>
    </xf>
    <xf numFmtId="1" fontId="29" fillId="7" borderId="3" xfId="0" applyNumberFormat="1" applyFont="1" applyFill="1" applyBorder="1" applyAlignment="1">
      <alignment horizontal="center" vertical="center"/>
    </xf>
    <xf numFmtId="1" fontId="29" fillId="7" borderId="4" xfId="0" applyNumberFormat="1" applyFont="1" applyFill="1" applyBorder="1" applyAlignment="1">
      <alignment horizontal="center" vertical="center"/>
    </xf>
    <xf numFmtId="1" fontId="29" fillId="10" borderId="2" xfId="0" applyNumberFormat="1" applyFont="1" applyFill="1" applyBorder="1" applyAlignment="1">
      <alignment horizontal="center" vertical="center"/>
    </xf>
    <xf numFmtId="1" fontId="29" fillId="10" borderId="3" xfId="0" applyNumberFormat="1" applyFont="1" applyFill="1" applyBorder="1" applyAlignment="1">
      <alignment horizontal="center" vertical="center"/>
    </xf>
    <xf numFmtId="1" fontId="29" fillId="10" borderId="28" xfId="0" applyNumberFormat="1" applyFont="1" applyFill="1" applyBorder="1" applyAlignment="1">
      <alignment horizontal="center" vertical="center"/>
    </xf>
    <xf numFmtId="0" fontId="29" fillId="45" borderId="2" xfId="0" applyFont="1" applyFill="1" applyBorder="1" applyAlignment="1">
      <alignment horizontal="center" vertical="center"/>
    </xf>
    <xf numFmtId="0" fontId="29" fillId="45" borderId="28"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27" fillId="44" borderId="0" xfId="142" applyFont="1" applyFill="1" applyAlignment="1" applyProtection="1">
      <alignment horizontal="center"/>
      <protection locked="0"/>
    </xf>
    <xf numFmtId="0" fontId="0" fillId="45" borderId="29" xfId="0" applyFill="1" applyBorder="1" applyAlignment="1" applyProtection="1">
      <alignment horizontal="center" vertical="center"/>
      <protection locked="0"/>
    </xf>
    <xf numFmtId="0" fontId="0" fillId="45" borderId="30" xfId="0" applyFill="1" applyBorder="1" applyAlignment="1" applyProtection="1">
      <alignment horizontal="center" vertical="center"/>
      <protection locked="0"/>
    </xf>
    <xf numFmtId="0" fontId="0" fillId="45" borderId="31" xfId="0" applyFill="1" applyBorder="1" applyAlignment="1" applyProtection="1">
      <alignment horizontal="center" vertical="center"/>
      <protection locked="0"/>
    </xf>
    <xf numFmtId="0" fontId="0" fillId="6" borderId="36" xfId="0" applyFill="1" applyBorder="1" applyAlignment="1" applyProtection="1">
      <alignment horizontal="left" vertical="center"/>
    </xf>
    <xf numFmtId="0" fontId="0" fillId="6" borderId="37" xfId="0" applyFill="1" applyBorder="1" applyAlignment="1" applyProtection="1">
      <alignment horizontal="left" vertical="center"/>
    </xf>
    <xf numFmtId="0" fontId="0" fillId="6" borderId="38" xfId="0" applyFill="1" applyBorder="1" applyAlignment="1" applyProtection="1">
      <alignment horizontal="left" vertical="center"/>
    </xf>
    <xf numFmtId="0" fontId="0" fillId="6" borderId="50" xfId="0" applyFill="1" applyBorder="1" applyAlignment="1" applyProtection="1">
      <alignment horizontal="left" vertical="center"/>
    </xf>
    <xf numFmtId="0" fontId="30" fillId="45" borderId="33" xfId="0" applyFont="1" applyFill="1" applyBorder="1" applyAlignment="1" applyProtection="1">
      <alignment horizontal="center" vertical="center"/>
    </xf>
    <xf numFmtId="0" fontId="30" fillId="45" borderId="48" xfId="0" applyFont="1" applyFill="1" applyBorder="1" applyAlignment="1" applyProtection="1">
      <alignment horizontal="center" vertical="center"/>
    </xf>
    <xf numFmtId="0" fontId="30" fillId="45" borderId="40" xfId="0" applyFont="1" applyFill="1" applyBorder="1" applyAlignment="1" applyProtection="1">
      <alignment horizontal="center" vertical="center"/>
    </xf>
    <xf numFmtId="0" fontId="30" fillId="45" borderId="27" xfId="0" applyFont="1" applyFill="1" applyBorder="1" applyAlignment="1" applyProtection="1">
      <alignment horizontal="center" vertical="center"/>
    </xf>
    <xf numFmtId="0" fontId="30" fillId="45" borderId="22" xfId="0" applyFont="1" applyFill="1" applyBorder="1" applyAlignment="1" applyProtection="1">
      <alignment horizontal="center" vertical="center"/>
    </xf>
    <xf numFmtId="0" fontId="30" fillId="45" borderId="25" xfId="0" applyFont="1" applyFill="1" applyBorder="1" applyAlignment="1" applyProtection="1">
      <alignment horizontal="center" vertical="center"/>
    </xf>
    <xf numFmtId="0" fontId="30" fillId="8" borderId="49" xfId="0" applyFont="1" applyFill="1" applyBorder="1" applyAlignment="1" applyProtection="1">
      <alignment horizontal="center" vertical="center"/>
    </xf>
    <xf numFmtId="0" fontId="30" fillId="8" borderId="4" xfId="0" applyFont="1" applyFill="1" applyBorder="1" applyAlignment="1" applyProtection="1">
      <alignment horizontal="center" vertical="center"/>
    </xf>
    <xf numFmtId="0" fontId="0" fillId="8" borderId="43" xfId="0" applyFill="1" applyBorder="1" applyAlignment="1" applyProtection="1">
      <alignment horizontal="center" vertical="center"/>
    </xf>
    <xf numFmtId="0" fontId="0" fillId="8" borderId="4" xfId="0" applyFill="1" applyBorder="1" applyAlignment="1" applyProtection="1">
      <alignment horizontal="center" vertical="center"/>
    </xf>
    <xf numFmtId="0" fontId="34" fillId="0" borderId="22" xfId="143" applyFont="1" applyFill="1" applyBorder="1" applyAlignment="1">
      <alignment horizontal="center" vertical="center" wrapText="1"/>
    </xf>
    <xf numFmtId="0" fontId="34" fillId="0" borderId="25" xfId="143" applyFont="1" applyFill="1" applyBorder="1" applyAlignment="1">
      <alignment horizontal="center" vertical="center" wrapText="1"/>
    </xf>
    <xf numFmtId="0" fontId="36" fillId="11" borderId="39" xfId="0" applyFont="1" applyFill="1" applyBorder="1" applyAlignment="1" applyProtection="1">
      <alignment horizontal="center" vertical="center" wrapText="1"/>
      <protection locked="0"/>
    </xf>
    <xf numFmtId="0" fontId="36" fillId="11" borderId="38" xfId="0" applyFont="1" applyFill="1" applyBorder="1" applyAlignment="1" applyProtection="1">
      <alignment horizontal="center" vertical="center" wrapText="1"/>
      <protection locked="0"/>
    </xf>
    <xf numFmtId="1" fontId="43" fillId="48" borderId="39" xfId="0" applyNumberFormat="1" applyFont="1" applyFill="1" applyBorder="1" applyAlignment="1" applyProtection="1">
      <alignment horizontal="center" vertical="center" wrapText="1"/>
    </xf>
    <xf numFmtId="1" fontId="43" fillId="48" borderId="38" xfId="0" applyNumberFormat="1" applyFont="1" applyFill="1" applyBorder="1" applyAlignment="1" applyProtection="1">
      <alignment horizontal="center" vertical="center" wrapText="1"/>
    </xf>
    <xf numFmtId="0" fontId="30" fillId="45" borderId="33" xfId="0" applyFont="1" applyFill="1" applyBorder="1" applyAlignment="1" applyProtection="1">
      <alignment horizontal="center" vertical="center"/>
      <protection locked="0"/>
    </xf>
    <xf numFmtId="0" fontId="30" fillId="45" borderId="48" xfId="0" applyFont="1" applyFill="1" applyBorder="1" applyAlignment="1" applyProtection="1">
      <alignment horizontal="center" vertical="center"/>
      <protection locked="0"/>
    </xf>
    <xf numFmtId="0" fontId="30" fillId="45" borderId="40" xfId="0" applyFont="1" applyFill="1" applyBorder="1" applyAlignment="1" applyProtection="1">
      <alignment horizontal="center" vertical="center"/>
      <protection locked="0"/>
    </xf>
    <xf numFmtId="0" fontId="30" fillId="45" borderId="27" xfId="0" applyFont="1" applyFill="1" applyBorder="1" applyAlignment="1" applyProtection="1">
      <alignment horizontal="center" vertical="center"/>
      <protection locked="0"/>
    </xf>
    <xf numFmtId="0" fontId="30" fillId="45" borderId="22" xfId="0" applyFont="1" applyFill="1" applyBorder="1" applyAlignment="1" applyProtection="1">
      <alignment horizontal="center" vertical="center"/>
      <protection locked="0"/>
    </xf>
    <xf numFmtId="0" fontId="30" fillId="45" borderId="25" xfId="0" applyFont="1" applyFill="1" applyBorder="1" applyAlignment="1" applyProtection="1">
      <alignment horizontal="center" vertical="center"/>
      <protection locked="0"/>
    </xf>
    <xf numFmtId="1" fontId="29" fillId="54" borderId="49" xfId="0" applyNumberFormat="1" applyFont="1" applyFill="1" applyBorder="1" applyAlignment="1">
      <alignment horizontal="center" vertical="center"/>
    </xf>
    <xf numFmtId="1" fontId="29" fillId="54" borderId="3" xfId="0" applyNumberFormat="1" applyFont="1" applyFill="1" applyBorder="1" applyAlignment="1">
      <alignment horizontal="center" vertical="center"/>
    </xf>
    <xf numFmtId="1" fontId="29" fillId="54" borderId="28" xfId="0" applyNumberFormat="1" applyFont="1" applyFill="1" applyBorder="1" applyAlignment="1">
      <alignment horizontal="center" vertical="center"/>
    </xf>
    <xf numFmtId="1" fontId="29" fillId="57" borderId="2" xfId="0" applyNumberFormat="1" applyFont="1" applyFill="1" applyBorder="1" applyAlignment="1">
      <alignment horizontal="center" vertical="center"/>
    </xf>
    <xf numFmtId="1" fontId="29" fillId="57" borderId="4" xfId="0" applyNumberFormat="1" applyFont="1" applyFill="1" applyBorder="1" applyAlignment="1">
      <alignment horizontal="center" vertical="center"/>
    </xf>
    <xf numFmtId="0" fontId="0" fillId="5" borderId="47" xfId="0" applyFont="1" applyFill="1" applyBorder="1" applyAlignment="1" applyProtection="1">
      <alignment horizontal="center" vertical="center" wrapText="1"/>
      <protection locked="0"/>
    </xf>
    <xf numFmtId="0" fontId="0" fillId="5" borderId="44" xfId="0" applyFont="1" applyFill="1" applyBorder="1" applyAlignment="1" applyProtection="1">
      <alignment horizontal="center" vertical="center" wrapText="1"/>
      <protection locked="0"/>
    </xf>
    <xf numFmtId="164" fontId="30" fillId="5" borderId="1" xfId="0" applyNumberFormat="1" applyFont="1" applyFill="1" applyBorder="1" applyAlignment="1" applyProtection="1">
      <alignment horizontal="center" vertical="center"/>
      <protection locked="0"/>
    </xf>
    <xf numFmtId="164" fontId="30" fillId="5" borderId="17" xfId="0" applyNumberFormat="1" applyFont="1" applyFill="1" applyBorder="1" applyAlignment="1" applyProtection="1">
      <alignment horizontal="center" vertical="center"/>
      <protection locked="0"/>
    </xf>
    <xf numFmtId="0" fontId="30" fillId="45" borderId="0" xfId="0" applyFont="1" applyFill="1" applyBorder="1" applyAlignment="1" applyProtection="1">
      <alignment horizontal="center" vertical="center"/>
      <protection locked="0"/>
    </xf>
    <xf numFmtId="0" fontId="35" fillId="0" borderId="57" xfId="0" applyFont="1" applyBorder="1" applyAlignment="1" applyProtection="1">
      <alignment horizontal="center" vertical="center"/>
      <protection locked="0"/>
    </xf>
    <xf numFmtId="0" fontId="38" fillId="50" borderId="1" xfId="0" applyFont="1" applyFill="1" applyBorder="1" applyAlignment="1" applyProtection="1">
      <alignment horizontal="center" vertical="center" wrapText="1"/>
      <protection locked="0"/>
    </xf>
    <xf numFmtId="0" fontId="40" fillId="8" borderId="16"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0" fillId="4"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protection locked="0"/>
    </xf>
    <xf numFmtId="0" fontId="30" fillId="55" borderId="1" xfId="0" applyFont="1" applyFill="1" applyBorder="1" applyAlignment="1" applyProtection="1">
      <alignment horizontal="center" vertical="center"/>
      <protection locked="0"/>
    </xf>
    <xf numFmtId="0" fontId="2" fillId="52" borderId="24" xfId="0" applyFont="1" applyFill="1" applyBorder="1" applyAlignment="1" applyProtection="1">
      <alignment horizontal="center" vertical="center"/>
      <protection locked="0"/>
    </xf>
    <xf numFmtId="0" fontId="2" fillId="52" borderId="5" xfId="0" applyFont="1" applyFill="1" applyBorder="1" applyAlignment="1" applyProtection="1">
      <alignment horizontal="center" vertical="center"/>
      <protection locked="0"/>
    </xf>
    <xf numFmtId="0" fontId="0" fillId="45" borderId="53" xfId="0" applyFill="1" applyBorder="1" applyAlignment="1" applyProtection="1">
      <alignment horizontal="center"/>
      <protection locked="0"/>
    </xf>
    <xf numFmtId="0" fontId="0" fillId="45" borderId="41" xfId="0" applyFill="1" applyBorder="1" applyAlignment="1" applyProtection="1">
      <alignment horizontal="center"/>
      <protection locked="0"/>
    </xf>
    <xf numFmtId="0" fontId="0" fillId="45" borderId="26" xfId="0" applyFill="1" applyBorder="1" applyAlignment="1" applyProtection="1">
      <alignment horizontal="center" vertical="center"/>
      <protection locked="0"/>
    </xf>
    <xf numFmtId="0" fontId="0" fillId="45" borderId="0" xfId="0" applyFill="1" applyBorder="1" applyAlignment="1" applyProtection="1">
      <alignment horizontal="center" vertical="center"/>
      <protection locked="0"/>
    </xf>
    <xf numFmtId="0" fontId="0" fillId="45" borderId="27" xfId="0" applyFill="1" applyBorder="1" applyAlignment="1" applyProtection="1">
      <alignment horizontal="center" vertical="center"/>
      <protection locked="0"/>
    </xf>
    <xf numFmtId="0" fontId="1" fillId="12" borderId="35" xfId="0" applyFont="1" applyFill="1" applyBorder="1" applyAlignment="1" applyProtection="1">
      <alignment horizontal="center" vertical="center" wrapText="1"/>
      <protection locked="0"/>
    </xf>
    <xf numFmtId="0" fontId="1" fillId="12" borderId="56" xfId="0" applyFont="1" applyFill="1" applyBorder="1" applyAlignment="1" applyProtection="1">
      <alignment horizontal="center" vertical="center" wrapText="1"/>
      <protection locked="0"/>
    </xf>
    <xf numFmtId="1" fontId="31" fillId="48" borderId="1" xfId="0" applyNumberFormat="1" applyFont="1" applyFill="1" applyBorder="1" applyAlignment="1" applyProtection="1">
      <alignment horizontal="center" vertical="center" wrapText="1"/>
    </xf>
    <xf numFmtId="1" fontId="31" fillId="48" borderId="54" xfId="0" applyNumberFormat="1" applyFont="1" applyFill="1" applyBorder="1" applyAlignment="1" applyProtection="1">
      <alignment horizontal="center" vertical="center" wrapText="1"/>
    </xf>
    <xf numFmtId="0" fontId="41" fillId="0" borderId="1"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9" xfId="0" applyFont="1" applyBorder="1" applyAlignment="1" applyProtection="1">
      <alignment horizontal="center" vertical="center" wrapText="1"/>
      <protection locked="0"/>
    </xf>
    <xf numFmtId="0" fontId="0" fillId="53" borderId="17" xfId="0" applyFill="1" applyBorder="1" applyAlignment="1" applyProtection="1">
      <alignment horizontal="center" vertical="center" wrapText="1"/>
      <protection locked="0"/>
    </xf>
    <xf numFmtId="0" fontId="0" fillId="53" borderId="1" xfId="0" applyFill="1" applyBorder="1" applyAlignment="1" applyProtection="1">
      <alignment horizontal="center" vertical="center" wrapText="1"/>
      <protection locked="0"/>
    </xf>
    <xf numFmtId="0" fontId="32" fillId="47" borderId="26" xfId="0" applyFont="1" applyFill="1" applyBorder="1" applyAlignment="1" applyProtection="1">
      <alignment horizontal="center" vertical="center"/>
      <protection locked="0"/>
    </xf>
    <xf numFmtId="0" fontId="32" fillId="47" borderId="0" xfId="0" applyFont="1" applyFill="1" applyBorder="1" applyAlignment="1" applyProtection="1">
      <alignment horizontal="center" vertical="center"/>
      <protection locked="0"/>
    </xf>
    <xf numFmtId="0" fontId="32" fillId="47" borderId="27" xfId="0" applyFont="1" applyFill="1" applyBorder="1" applyAlignment="1" applyProtection="1">
      <alignment horizontal="center" vertical="center"/>
      <protection locked="0"/>
    </xf>
    <xf numFmtId="0" fontId="37" fillId="49" borderId="16" xfId="0" applyFont="1" applyFill="1" applyBorder="1" applyAlignment="1" applyProtection="1">
      <alignment horizontal="center" vertical="center"/>
      <protection locked="0"/>
    </xf>
    <xf numFmtId="0" fontId="37" fillId="49" borderId="1" xfId="0" applyFont="1" applyFill="1" applyBorder="1" applyAlignment="1" applyProtection="1">
      <alignment horizontal="center" vertical="center"/>
      <protection locked="0"/>
    </xf>
    <xf numFmtId="0" fontId="37" fillId="49" borderId="17" xfId="0" applyFont="1" applyFill="1" applyBorder="1" applyAlignment="1" applyProtection="1">
      <alignment horizontal="center" vertical="center"/>
      <protection locked="0"/>
    </xf>
    <xf numFmtId="0" fontId="45" fillId="48" borderId="17" xfId="0" applyFont="1" applyFill="1" applyBorder="1" applyAlignment="1" applyProtection="1">
      <alignment horizontal="center" vertical="center" wrapText="1"/>
      <protection locked="0"/>
    </xf>
    <xf numFmtId="0" fontId="39" fillId="54" borderId="1" xfId="143" applyFont="1" applyFill="1" applyBorder="1" applyAlignment="1">
      <alignment horizontal="center" vertical="center" wrapText="1"/>
    </xf>
    <xf numFmtId="0" fontId="38" fillId="7" borderId="16" xfId="0" applyFont="1" applyFill="1" applyBorder="1" applyAlignment="1" applyProtection="1">
      <alignment horizontal="center" vertical="center"/>
      <protection locked="0"/>
    </xf>
    <xf numFmtId="0" fontId="38" fillId="7" borderId="1" xfId="0" applyFont="1" applyFill="1" applyBorder="1" applyAlignment="1" applyProtection="1">
      <alignment horizontal="center" vertical="center"/>
      <protection locked="0"/>
    </xf>
    <xf numFmtId="0" fontId="38" fillId="11" borderId="1" xfId="0" applyFont="1" applyFill="1" applyBorder="1" applyAlignment="1" applyProtection="1">
      <alignment horizontal="center" vertical="center"/>
      <protection locked="0"/>
    </xf>
    <xf numFmtId="0" fontId="38" fillId="51" borderId="1"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wrapText="1"/>
      <protection locked="0"/>
    </xf>
    <xf numFmtId="0" fontId="30" fillId="4" borderId="1" xfId="0" applyFont="1" applyFill="1" applyBorder="1" applyAlignment="1" applyProtection="1">
      <alignment horizontal="center" vertical="center"/>
      <protection locked="0"/>
    </xf>
    <xf numFmtId="0" fontId="30" fillId="4" borderId="17" xfId="0" applyFont="1" applyFill="1" applyBorder="1" applyAlignment="1" applyProtection="1">
      <alignment horizontal="center" vertical="center"/>
      <protection locked="0"/>
    </xf>
    <xf numFmtId="164" fontId="30" fillId="8" borderId="40" xfId="0" applyNumberFormat="1" applyFont="1" applyFill="1" applyBorder="1" applyAlignment="1" applyProtection="1">
      <alignment horizontal="center" vertical="center"/>
    </xf>
    <xf numFmtId="164" fontId="30" fillId="8" borderId="27" xfId="0" applyNumberFormat="1" applyFont="1" applyFill="1" applyBorder="1" applyAlignment="1" applyProtection="1">
      <alignment horizontal="center" vertical="center"/>
    </xf>
    <xf numFmtId="1" fontId="31" fillId="48" borderId="40" xfId="0" applyNumberFormat="1" applyFont="1" applyFill="1" applyBorder="1" applyAlignment="1" applyProtection="1">
      <alignment horizontal="center" vertical="center"/>
    </xf>
    <xf numFmtId="1" fontId="31" fillId="48" borderId="27" xfId="0" applyNumberFormat="1" applyFont="1" applyFill="1" applyBorder="1" applyAlignment="1" applyProtection="1">
      <alignment horizontal="center" vertical="center"/>
    </xf>
    <xf numFmtId="0" fontId="0" fillId="5" borderId="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30" fillId="8" borderId="1" xfId="0" applyFont="1" applyFill="1" applyBorder="1" applyAlignment="1" applyProtection="1">
      <alignment horizontal="center" vertical="center"/>
    </xf>
    <xf numFmtId="0" fontId="30" fillId="8" borderId="17" xfId="0" applyFont="1" applyFill="1" applyBorder="1" applyAlignment="1" applyProtection="1">
      <alignment horizontal="center" vertical="center"/>
    </xf>
  </cellXfs>
  <cellStyles count="14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Hyperlink" xfId="142" builtinId="8"/>
    <cellStyle name="Input 2" xfId="35"/>
    <cellStyle name="Linked Cell 2" xfId="36"/>
    <cellStyle name="Neutral 2" xfId="37"/>
    <cellStyle name="Normal" xfId="0" builtinId="0"/>
    <cellStyle name="Normal 10" xfId="38"/>
    <cellStyle name="Normal 10 2" xfId="39"/>
    <cellStyle name="Normal 10 2 2" xfId="40"/>
    <cellStyle name="Normal 10 2 2 2" xfId="41"/>
    <cellStyle name="Normal 10 2 3" xfId="42"/>
    <cellStyle name="Normal 10 2 4" xfId="43"/>
    <cellStyle name="Normal 10 3" xfId="44"/>
    <cellStyle name="Normal 10 4" xfId="45"/>
    <cellStyle name="Normal 11" xfId="46"/>
    <cellStyle name="Normal 11 2" xfId="47"/>
    <cellStyle name="Normal 12" xfId="48"/>
    <cellStyle name="Normal 12 2" xfId="49"/>
    <cellStyle name="Normal 12 3" xfId="50"/>
    <cellStyle name="Normal 12 4" xfId="51"/>
    <cellStyle name="Normal 13" xfId="52"/>
    <cellStyle name="Normal 14" xfId="53"/>
    <cellStyle name="Normal 14 2" xfId="54"/>
    <cellStyle name="Normal 14 2 2" xfId="55"/>
    <cellStyle name="Normal 15" xfId="56"/>
    <cellStyle name="Normal 15 2" xfId="57"/>
    <cellStyle name="Normal 15 2 2" xfId="58"/>
    <cellStyle name="Normal 16" xfId="59"/>
    <cellStyle name="Normal 16 2" xfId="60"/>
    <cellStyle name="Normal 17" xfId="61"/>
    <cellStyle name="Normal 18" xfId="62"/>
    <cellStyle name="Normal 19" xfId="63"/>
    <cellStyle name="Normal 2" xfId="64"/>
    <cellStyle name="Normal 2 2" xfId="65"/>
    <cellStyle name="Normal 2 3" xfId="66"/>
    <cellStyle name="Normal 2 3 2" xfId="67"/>
    <cellStyle name="Normal 2 3 2 2" xfId="68"/>
    <cellStyle name="Normal 2 4" xfId="69"/>
    <cellStyle name="Normal 2 5" xfId="70"/>
    <cellStyle name="Normal 2 6" xfId="71"/>
    <cellStyle name="Normal 2 7" xfId="1"/>
    <cellStyle name="Normal 20" xfId="72"/>
    <cellStyle name="Normal 20 2" xfId="73"/>
    <cellStyle name="Normal 21" xfId="74"/>
    <cellStyle name="Normal 22" xfId="75"/>
    <cellStyle name="Normal 23" xfId="76"/>
    <cellStyle name="Normal 24" xfId="77"/>
    <cellStyle name="Normal 25" xfId="78"/>
    <cellStyle name="Normal 26" xfId="79"/>
    <cellStyle name="Normal 27" xfId="80"/>
    <cellStyle name="Normal 28" xfId="81"/>
    <cellStyle name="Normal 29" xfId="82"/>
    <cellStyle name="Normal 3" xfId="83"/>
    <cellStyle name="Normal 3 2" xfId="84"/>
    <cellStyle name="Normal 3 2 2" xfId="85"/>
    <cellStyle name="Normal 3 2 3" xfId="86"/>
    <cellStyle name="Normal 3 2 4" xfId="87"/>
    <cellStyle name="Normal 3 3" xfId="88"/>
    <cellStyle name="Normal 3 4" xfId="89"/>
    <cellStyle name="Normal 3 5" xfId="90"/>
    <cellStyle name="Normal 30" xfId="91"/>
    <cellStyle name="Normal 31" xfId="92"/>
    <cellStyle name="Normal 32" xfId="93"/>
    <cellStyle name="Normal 33" xfId="94"/>
    <cellStyle name="Normal 39" xfId="95"/>
    <cellStyle name="Normal 4" xfId="96"/>
    <cellStyle name="Normal 4 2" xfId="97"/>
    <cellStyle name="Normal 4 2 2" xfId="98"/>
    <cellStyle name="Normal 4 2 3" xfId="99"/>
    <cellStyle name="Normal 4 2 4" xfId="100"/>
    <cellStyle name="Normal 4 3" xfId="101"/>
    <cellStyle name="Normal 4 3 2" xfId="102"/>
    <cellStyle name="Normal 4 3 3" xfId="103"/>
    <cellStyle name="Normal 4 3 4" xfId="104"/>
    <cellStyle name="Normal 4 4" xfId="105"/>
    <cellStyle name="Normal 4 5" xfId="106"/>
    <cellStyle name="Normal 4 6" xfId="107"/>
    <cellStyle name="Normal 4 7" xfId="108"/>
    <cellStyle name="Normal 5" xfId="109"/>
    <cellStyle name="Normal 5 2" xfId="110"/>
    <cellStyle name="Normal 6" xfId="111"/>
    <cellStyle name="Normal 6 2" xfId="112"/>
    <cellStyle name="Normal 6 2 2" xfId="113"/>
    <cellStyle name="Normal 6 2 3" xfId="114"/>
    <cellStyle name="Normal 6 2 4" xfId="115"/>
    <cellStyle name="Normal 6 3" xfId="116"/>
    <cellStyle name="Normal 6 4" xfId="117"/>
    <cellStyle name="Normal 6 5" xfId="118"/>
    <cellStyle name="Normal 7" xfId="119"/>
    <cellStyle name="Normal 7 2" xfId="120"/>
    <cellStyle name="Normal 7 2 2" xfId="121"/>
    <cellStyle name="Normal 7 2 3" xfId="122"/>
    <cellStyle name="Normal 7 2 4" xfId="123"/>
    <cellStyle name="Normal 7 3" xfId="124"/>
    <cellStyle name="Normal 7 4" xfId="125"/>
    <cellStyle name="Normal 7 5" xfId="126"/>
    <cellStyle name="Normal 8" xfId="127"/>
    <cellStyle name="Normal 8 2" xfId="128"/>
    <cellStyle name="Normal 9" xfId="129"/>
    <cellStyle name="Normal 9 2" xfId="130"/>
    <cellStyle name="Normal 9 3" xfId="131"/>
    <cellStyle name="Normal_School Grade by Region 2" xfId="143"/>
    <cellStyle name="Note 2" xfId="132"/>
    <cellStyle name="Output 2" xfId="133"/>
    <cellStyle name="Percent 2" xfId="134"/>
    <cellStyle name="Percent 2 2" xfId="135"/>
    <cellStyle name="Percent 3" xfId="136"/>
    <cellStyle name="Percent 4" xfId="137"/>
    <cellStyle name="Percent 5" xfId="138"/>
    <cellStyle name="Percent 6" xfId="139"/>
    <cellStyle name="Total 2" xfId="140"/>
    <cellStyle name="Warning Text 2" xfId="141"/>
  </cellStyles>
  <dxfs count="0"/>
  <tableStyles count="0" defaultTableStyle="TableStyleMedium2" defaultPivotStyle="PivotStyleLight16"/>
  <colors>
    <mruColors>
      <color rgb="FF055EFF"/>
      <color rgb="FF6BA42C"/>
      <color rgb="FFCAE8D2"/>
      <color rgb="FFA1D7AF"/>
      <color rgb="FFFFFF99"/>
      <color rgb="FFB1C7B4"/>
      <color rgb="FF6A946F"/>
      <color rgb="FFE9E6D7"/>
      <color rgb="FF949802"/>
      <color rgb="FFD1DA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5 to K-7'!B2"/><Relationship Id="rId2" Type="http://schemas.openxmlformats.org/officeDocument/2006/relationships/hyperlink" Target="#'Middle and K-8'!B2"/><Relationship Id="rId1" Type="http://schemas.openxmlformats.org/officeDocument/2006/relationships/hyperlink" Target="#'High School'!B2"/></Relationships>
</file>

<file path=xl/drawings/drawing1.xml><?xml version="1.0" encoding="utf-8"?>
<xdr:wsDr xmlns:xdr="http://schemas.openxmlformats.org/drawingml/2006/spreadsheetDrawing" xmlns:a="http://schemas.openxmlformats.org/drawingml/2006/main">
  <xdr:twoCellAnchor>
    <xdr:from>
      <xdr:col>1</xdr:col>
      <xdr:colOff>247648</xdr:colOff>
      <xdr:row>1</xdr:row>
      <xdr:rowOff>0</xdr:rowOff>
    </xdr:from>
    <xdr:to>
      <xdr:col>6</xdr:col>
      <xdr:colOff>447674</xdr:colOff>
      <xdr:row>36</xdr:row>
      <xdr:rowOff>114301</xdr:rowOff>
    </xdr:to>
    <xdr:sp macro="" textlink="">
      <xdr:nvSpPr>
        <xdr:cNvPr id="2" name="Rounded Rectangle 1"/>
        <xdr:cNvSpPr/>
      </xdr:nvSpPr>
      <xdr:spPr>
        <a:xfrm>
          <a:off x="485773" y="171450"/>
          <a:ext cx="6419851" cy="6115051"/>
        </a:xfrm>
        <a:prstGeom prst="roundRect">
          <a:avLst>
            <a:gd name="adj" fmla="val 9211"/>
          </a:avLst>
        </a:prstGeom>
        <a:gradFill flip="none" rotWithShape="1">
          <a:gsLst>
            <a:gs pos="0">
              <a:schemeClr val="lt1">
                <a:tint val="40000"/>
                <a:satMod val="350000"/>
              </a:schemeClr>
            </a:gs>
            <a:gs pos="0">
              <a:schemeClr val="lt1">
                <a:tint val="45000"/>
                <a:shade val="99000"/>
                <a:satMod val="350000"/>
              </a:schemeClr>
            </a:gs>
            <a:gs pos="100000">
              <a:srgbClr val="6A946F"/>
            </a:gs>
          </a:gsLst>
          <a:path path="rect">
            <a:fillToRect l="100000" t="100000"/>
          </a:path>
          <a:tileRect r="-100000" b="-100000"/>
        </a:gradFill>
        <a:ln w="34925">
          <a:solidFill>
            <a:srgbClr val="FFFFFF"/>
          </a:solidFill>
        </a:ln>
        <a:effectLst>
          <a:glow>
            <a:schemeClr val="accent1">
              <a:alpha val="40000"/>
            </a:schemeClr>
          </a:glow>
          <a:outerShdw blurRad="50800" dist="38100" dir="2700000" algn="tl" rotWithShape="0">
            <a:prstClr val="black">
              <a:alpha val="40000"/>
            </a:prstClr>
          </a:outerShdw>
        </a:effectLst>
        <a:scene3d>
          <a:camera prst="perspectiveFront" fov="0">
            <a:rot lat="0" lon="0" rev="0"/>
          </a:camera>
          <a:lightRig rig="twoPt" dir="t"/>
        </a:scene3d>
        <a:sp3d extrusionH="88900" prstMaterial="powder">
          <a:bevelT w="425450" h="228600" prst="softRound"/>
          <a:bevelB w="158750" h="133350" prst="softRound"/>
        </a:sp3d>
      </xdr:spPr>
      <xdr:style>
        <a:lnRef idx="2">
          <a:schemeClr val="accent1">
            <a:shade val="50000"/>
          </a:schemeClr>
        </a:lnRef>
        <a:fillRef idx="1002">
          <a:schemeClr val="lt1"/>
        </a:fillRef>
        <a:effectRef idx="0">
          <a:schemeClr val="accent1"/>
        </a:effectRef>
        <a:fontRef idx="minor">
          <a:schemeClr val="lt1"/>
        </a:fontRef>
      </xdr:style>
      <xdr:txBody>
        <a:bodyPr rtlCol="0" anchor="ctr"/>
        <a:lstStyle/>
        <a:p>
          <a:pPr algn="ctr"/>
          <a:endParaRPr lang="en-US" sz="1600">
            <a:solidFill>
              <a:schemeClr val="tx1"/>
            </a:solidFill>
          </a:endParaRPr>
        </a:p>
      </xdr:txBody>
    </xdr:sp>
    <xdr:clientData/>
  </xdr:twoCellAnchor>
  <xdr:twoCellAnchor>
    <xdr:from>
      <xdr:col>2</xdr:col>
      <xdr:colOff>376236</xdr:colOff>
      <xdr:row>5</xdr:row>
      <xdr:rowOff>114299</xdr:rowOff>
    </xdr:from>
    <xdr:to>
      <xdr:col>5</xdr:col>
      <xdr:colOff>433386</xdr:colOff>
      <xdr:row>12</xdr:row>
      <xdr:rowOff>47624</xdr:rowOff>
    </xdr:to>
    <xdr:sp macro="" textlink="">
      <xdr:nvSpPr>
        <xdr:cNvPr id="5" name="Rounded Rectangle 4"/>
        <xdr:cNvSpPr/>
      </xdr:nvSpPr>
      <xdr:spPr>
        <a:xfrm>
          <a:off x="1243011" y="971549"/>
          <a:ext cx="4905375" cy="1133475"/>
        </a:xfrm>
        <a:prstGeom prst="roundRect">
          <a:avLst>
            <a:gd name="adj" fmla="val 33471"/>
          </a:avLst>
        </a:prstGeom>
        <a:ln/>
      </xdr:spPr>
      <xdr:style>
        <a:lnRef idx="3">
          <a:schemeClr val="lt1"/>
        </a:lnRef>
        <a:fillRef idx="1">
          <a:schemeClr val="accent1"/>
        </a:fillRef>
        <a:effectRef idx="1">
          <a:schemeClr val="accent1"/>
        </a:effectRef>
        <a:fontRef idx="minor">
          <a:schemeClr val="lt1"/>
        </a:fontRef>
      </xdr:style>
      <xdr:txBody>
        <a:bodyPr rtlCol="0" anchor="ctr"/>
        <a:lstStyle/>
        <a:p>
          <a:pPr algn="ctr"/>
          <a:r>
            <a:rPr lang="en-US" sz="3200" b="1">
              <a:solidFill>
                <a:schemeClr val="bg1"/>
              </a:solidFill>
              <a:latin typeface="+mj-lt"/>
            </a:rPr>
            <a:t>2014</a:t>
          </a:r>
          <a:r>
            <a:rPr lang="en-US" sz="3200" b="1" baseline="0">
              <a:solidFill>
                <a:schemeClr val="bg1"/>
              </a:solidFill>
              <a:latin typeface="+mj-lt"/>
            </a:rPr>
            <a:t> Estimating</a:t>
          </a:r>
          <a:br>
            <a:rPr lang="en-US" sz="3200" b="1" baseline="0">
              <a:solidFill>
                <a:schemeClr val="bg1"/>
              </a:solidFill>
              <a:latin typeface="+mj-lt"/>
            </a:rPr>
          </a:br>
          <a:r>
            <a:rPr lang="en-US" sz="3200" b="1">
              <a:solidFill>
                <a:schemeClr val="bg1"/>
              </a:solidFill>
              <a:latin typeface="+mj-lt"/>
            </a:rPr>
            <a:t>School Grade Template</a:t>
          </a:r>
        </a:p>
      </xdr:txBody>
    </xdr:sp>
    <xdr:clientData/>
  </xdr:twoCellAnchor>
  <xdr:oneCellAnchor>
    <xdr:from>
      <xdr:col>3</xdr:col>
      <xdr:colOff>1800225</xdr:colOff>
      <xdr:row>11</xdr:row>
      <xdr:rowOff>47625</xdr:rowOff>
    </xdr:from>
    <xdr:ext cx="184731" cy="311496"/>
    <xdr:sp macro="" textlink="">
      <xdr:nvSpPr>
        <xdr:cNvPr id="4" name="TextBox 3"/>
        <xdr:cNvSpPr txBox="1"/>
      </xdr:nvSpPr>
      <xdr:spPr>
        <a:xfrm>
          <a:off x="3933825" y="1828800"/>
          <a:ext cx="184731" cy="311496"/>
        </a:xfrm>
        <a:prstGeom prst="rect">
          <a:avLst/>
        </a:prstGeom>
        <a:noFill/>
        <a:scene3d>
          <a:camera prst="orthographicFront">
            <a:rot lat="786000" lon="2070000" rev="60000"/>
          </a:camera>
          <a:lightRig rig="threePt" dir="t"/>
        </a:scene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400"/>
        </a:p>
      </xdr:txBody>
    </xdr:sp>
    <xdr:clientData/>
  </xdr:oneCellAnchor>
  <xdr:oneCellAnchor>
    <xdr:from>
      <xdr:col>4</xdr:col>
      <xdr:colOff>191295</xdr:colOff>
      <xdr:row>12</xdr:row>
      <xdr:rowOff>0</xdr:rowOff>
    </xdr:from>
    <xdr:ext cx="184730" cy="374141"/>
    <xdr:sp macro="" textlink="">
      <xdr:nvSpPr>
        <xdr:cNvPr id="9" name="TextBox 8"/>
        <xdr:cNvSpPr txBox="1"/>
      </xdr:nvSpPr>
      <xdr:spPr>
        <a:xfrm>
          <a:off x="5068095" y="1781175"/>
          <a:ext cx="184730" cy="374141"/>
        </a:xfrm>
        <a:prstGeom prst="rect">
          <a:avLst/>
        </a:prstGeom>
        <a:noFill/>
        <a:scene3d>
          <a:camera prst="orthographicFront">
            <a:rot lat="77555" lon="896730" rev="21310167"/>
          </a:camera>
          <a:lightRig rig="threePt" dir="t"/>
        </a:scene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scene3d>
            <a:camera prst="perspectiveHeroicExtremeLeftFacing">
              <a:rot lat="487347" lon="2067641" rev="72000"/>
            </a:camera>
            <a:lightRig rig="threePt" dir="t"/>
          </a:scene3d>
        </a:bodyPr>
        <a:lstStyle/>
        <a:p>
          <a:pPr algn="ctr"/>
          <a:endParaRPr lang="en-US" sz="1800"/>
        </a:p>
      </xdr:txBody>
    </xdr:sp>
    <xdr:clientData/>
  </xdr:oneCellAnchor>
  <xdr:oneCellAnchor>
    <xdr:from>
      <xdr:col>2</xdr:col>
      <xdr:colOff>533398</xdr:colOff>
      <xdr:row>12</xdr:row>
      <xdr:rowOff>142875</xdr:rowOff>
    </xdr:from>
    <xdr:ext cx="4591050" cy="405432"/>
    <xdr:sp macro="" textlink="">
      <xdr:nvSpPr>
        <xdr:cNvPr id="6" name="TextBox 5"/>
        <xdr:cNvSpPr txBox="1"/>
      </xdr:nvSpPr>
      <xdr:spPr>
        <a:xfrm>
          <a:off x="1400173" y="2200275"/>
          <a:ext cx="4591050"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solidFill>
                <a:schemeClr val="tx1"/>
              </a:solidFill>
              <a:effectLst/>
              <a:latin typeface="+mn-lt"/>
              <a:ea typeface="+mn-ea"/>
              <a:cs typeface="+mn-cs"/>
            </a:rPr>
            <a:t>Select your School Level Below</a:t>
          </a:r>
          <a:endParaRPr lang="en-US" sz="2000" b="1">
            <a:effectLst/>
          </a:endParaRPr>
        </a:p>
      </xdr:txBody>
    </xdr:sp>
    <xdr:clientData/>
  </xdr:oneCellAnchor>
  <xdr:twoCellAnchor>
    <xdr:from>
      <xdr:col>2</xdr:col>
      <xdr:colOff>1233486</xdr:colOff>
      <xdr:row>15</xdr:row>
      <xdr:rowOff>85725</xdr:rowOff>
    </xdr:from>
    <xdr:to>
      <xdr:col>4</xdr:col>
      <xdr:colOff>271460</xdr:colOff>
      <xdr:row>34</xdr:row>
      <xdr:rowOff>85724</xdr:rowOff>
    </xdr:to>
    <xdr:sp macro="" textlink="">
      <xdr:nvSpPr>
        <xdr:cNvPr id="8" name="Diamond 7"/>
        <xdr:cNvSpPr/>
      </xdr:nvSpPr>
      <xdr:spPr>
        <a:xfrm>
          <a:off x="2100261" y="2657475"/>
          <a:ext cx="3190874" cy="3257549"/>
        </a:xfrm>
        <a:prstGeom prst="diamond">
          <a:avLst/>
        </a:prstGeom>
        <a:solidFill>
          <a:schemeClr val="bg1">
            <a:lumMod val="95000"/>
          </a:schemeClr>
        </a:solidFill>
      </xdr:spPr>
      <xdr:style>
        <a:lnRef idx="0">
          <a:schemeClr val="dk1">
            <a:hueOff val="0"/>
            <a:satOff val="0"/>
            <a:lumOff val="0"/>
            <a:alphaOff val="0"/>
          </a:schemeClr>
        </a:lnRef>
        <a:fillRef idx="1">
          <a:scrgbClr r="0" g="0" b="0"/>
        </a:fillRef>
        <a:effectRef idx="2">
          <a:schemeClr val="accent2">
            <a:tint val="40000"/>
            <a:hueOff val="0"/>
            <a:satOff val="0"/>
            <a:lumOff val="0"/>
            <a:alphaOff val="0"/>
          </a:schemeClr>
        </a:effectRef>
        <a:fontRef idx="minor">
          <a:schemeClr val="dk1">
            <a:hueOff val="0"/>
            <a:satOff val="0"/>
            <a:lumOff val="0"/>
            <a:alphaOff val="0"/>
          </a:schemeClr>
        </a:fontRef>
      </xdr:style>
    </xdr:sp>
    <xdr:clientData/>
  </xdr:twoCellAnchor>
  <xdr:twoCellAnchor>
    <xdr:from>
      <xdr:col>3</xdr:col>
      <xdr:colOff>747712</xdr:colOff>
      <xdr:row>25</xdr:row>
      <xdr:rowOff>57150</xdr:rowOff>
    </xdr:from>
    <xdr:to>
      <xdr:col>3</xdr:col>
      <xdr:colOff>2243137</xdr:colOff>
      <xdr:row>34</xdr:row>
      <xdr:rowOff>9525</xdr:rowOff>
    </xdr:to>
    <xdr:sp macro="" textlink="">
      <xdr:nvSpPr>
        <xdr:cNvPr id="16" name="Diamond 15">
          <a:hlinkClick xmlns:r="http://schemas.openxmlformats.org/officeDocument/2006/relationships" r:id="rId1"/>
        </xdr:cNvPr>
        <xdr:cNvSpPr/>
      </xdr:nvSpPr>
      <xdr:spPr>
        <a:xfrm>
          <a:off x="2947987" y="4343400"/>
          <a:ext cx="1495425" cy="1495425"/>
        </a:xfrm>
        <a:prstGeom prst="diamond">
          <a:avLst/>
        </a:prstGeom>
        <a:solidFill>
          <a:srgbClr val="6BA42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High SchoolG9-12</a:t>
          </a:r>
        </a:p>
      </xdr:txBody>
    </xdr:sp>
    <xdr:clientData/>
  </xdr:twoCellAnchor>
  <xdr:twoCellAnchor>
    <xdr:from>
      <xdr:col>3</xdr:col>
      <xdr:colOff>1500187</xdr:colOff>
      <xdr:row>20</xdr:row>
      <xdr:rowOff>133350</xdr:rowOff>
    </xdr:from>
    <xdr:to>
      <xdr:col>4</xdr:col>
      <xdr:colOff>176212</xdr:colOff>
      <xdr:row>29</xdr:row>
      <xdr:rowOff>85725</xdr:rowOff>
    </xdr:to>
    <xdr:sp macro="" textlink="">
      <xdr:nvSpPr>
        <xdr:cNvPr id="17" name="Diamond 16">
          <a:hlinkClick xmlns:r="http://schemas.openxmlformats.org/officeDocument/2006/relationships" r:id="rId2"/>
        </xdr:cNvPr>
        <xdr:cNvSpPr/>
      </xdr:nvSpPr>
      <xdr:spPr>
        <a:xfrm>
          <a:off x="3700462" y="3562350"/>
          <a:ext cx="1495425" cy="1495425"/>
        </a:xfrm>
        <a:prstGeom prst="diamond">
          <a:avLst/>
        </a:prstGeom>
        <a:solidFill>
          <a:schemeClr val="accent4">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K-8 and Middle School</a:t>
          </a:r>
        </a:p>
      </xdr:txBody>
    </xdr:sp>
    <xdr:clientData/>
  </xdr:twoCellAnchor>
  <xdr:twoCellAnchor>
    <xdr:from>
      <xdr:col>2</xdr:col>
      <xdr:colOff>1328737</xdr:colOff>
      <xdr:row>20</xdr:row>
      <xdr:rowOff>133350</xdr:rowOff>
    </xdr:from>
    <xdr:to>
      <xdr:col>3</xdr:col>
      <xdr:colOff>1490662</xdr:colOff>
      <xdr:row>29</xdr:row>
      <xdr:rowOff>85725</xdr:rowOff>
    </xdr:to>
    <xdr:sp macro="" textlink="">
      <xdr:nvSpPr>
        <xdr:cNvPr id="18" name="Diamond 17">
          <a:hlinkClick xmlns:r="http://schemas.openxmlformats.org/officeDocument/2006/relationships" r:id="rId3"/>
        </xdr:cNvPr>
        <xdr:cNvSpPr/>
      </xdr:nvSpPr>
      <xdr:spPr>
        <a:xfrm>
          <a:off x="2195512" y="3562350"/>
          <a:ext cx="1495425" cy="1495425"/>
        </a:xfrm>
        <a:prstGeom prst="diamond">
          <a:avLst/>
        </a:prstGeom>
        <a:solidFill>
          <a:schemeClr val="accent2">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K-5 to K-7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51</xdr:row>
      <xdr:rowOff>114300</xdr:rowOff>
    </xdr:from>
    <xdr:to>
      <xdr:col>8</xdr:col>
      <xdr:colOff>7620</xdr:colOff>
      <xdr:row>56</xdr:row>
      <xdr:rowOff>160020</xdr:rowOff>
    </xdr:to>
    <xdr:sp macro="" textlink="">
      <xdr:nvSpPr>
        <xdr:cNvPr id="2" name="TextBox 1"/>
        <xdr:cNvSpPr txBox="1"/>
      </xdr:nvSpPr>
      <xdr:spPr>
        <a:xfrm>
          <a:off x="15240" y="13434060"/>
          <a:ext cx="8282940" cy="96012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en-US" sz="1400"/>
            <a:t>Important</a:t>
          </a:r>
          <a:r>
            <a:rPr lang="en-US" sz="1400" baseline="0"/>
            <a:t> Note:</a:t>
          </a:r>
        </a:p>
        <a:p>
          <a:r>
            <a:rPr lang="en-US" sz="1400"/>
            <a:t>School</a:t>
          </a:r>
          <a:r>
            <a:rPr lang="en-US" sz="1400" baseline="0"/>
            <a:t> must enter the Middle School Acceleration Points.  The maximum score for participation and performance is 50.  Keep in mind that the final school grade may be different due to this template does not  include all the learning gains components for Algebra/Geometry EOC.</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40</xdr:row>
      <xdr:rowOff>0</xdr:rowOff>
    </xdr:from>
    <xdr:to>
      <xdr:col>8</xdr:col>
      <xdr:colOff>716280</xdr:colOff>
      <xdr:row>45</xdr:row>
      <xdr:rowOff>45720</xdr:rowOff>
    </xdr:to>
    <xdr:sp macro="" textlink="">
      <xdr:nvSpPr>
        <xdr:cNvPr id="2" name="TextBox 1"/>
        <xdr:cNvSpPr txBox="1"/>
      </xdr:nvSpPr>
      <xdr:spPr>
        <a:xfrm>
          <a:off x="0" y="12054840"/>
          <a:ext cx="8679180" cy="96012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en-US" sz="1400"/>
            <a:t>Important</a:t>
          </a:r>
          <a:r>
            <a:rPr lang="en-US" sz="1400" baseline="0"/>
            <a:t> Note:</a:t>
          </a:r>
        </a:p>
        <a:p>
          <a:r>
            <a:rPr lang="en-US" sz="1400"/>
            <a:t>School</a:t>
          </a:r>
          <a:r>
            <a:rPr lang="en-US" sz="1400" baseline="0"/>
            <a:t> must enter the values for Other Components - Gradduation, Acceleration Courses, and College Readiness. There are no template provided for calculating Algebra/Geo EOC performance and learning gains.  School estimate those value and enter in the math section above.  This template is appropriate for schools with grades 9-12.</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4:J33"/>
  <sheetViews>
    <sheetView tabSelected="1" zoomScale="80" zoomScaleNormal="80" workbookViewId="0"/>
  </sheetViews>
  <sheetFormatPr defaultColWidth="9.140625" defaultRowHeight="12.75" x14ac:dyDescent="0.2"/>
  <cols>
    <col min="1" max="1" width="3.42578125" style="9" customWidth="1"/>
    <col min="2" max="2" width="9.140625" style="9"/>
    <col min="3" max="3" width="19.42578125" style="9" customWidth="1"/>
    <col min="4" max="4" width="41.140625" style="9" customWidth="1"/>
    <col min="5" max="5" width="10.140625" style="9" customWidth="1"/>
    <col min="6" max="6" width="10.85546875" style="9" customWidth="1"/>
    <col min="7" max="7" width="7.42578125" style="9" customWidth="1"/>
    <col min="8" max="16384" width="9.140625" style="9"/>
  </cols>
  <sheetData>
    <row r="4" spans="2:10" ht="13.15" x14ac:dyDescent="0.25">
      <c r="B4" s="8"/>
      <c r="C4" s="8"/>
      <c r="D4" s="8"/>
      <c r="E4" s="8"/>
      <c r="F4" s="8"/>
      <c r="G4" s="8"/>
      <c r="H4" s="8"/>
    </row>
    <row r="5" spans="2:10" ht="13.15" x14ac:dyDescent="0.25">
      <c r="B5" s="8"/>
      <c r="C5" s="8"/>
      <c r="D5" s="8"/>
      <c r="E5" s="8"/>
      <c r="F5" s="8"/>
      <c r="G5" s="8"/>
      <c r="H5" s="8"/>
    </row>
    <row r="6" spans="2:10" ht="13.15" x14ac:dyDescent="0.25">
      <c r="B6" s="8"/>
      <c r="C6" s="8"/>
      <c r="D6" s="8"/>
      <c r="E6" s="8"/>
      <c r="F6" s="8"/>
      <c r="G6" s="8"/>
      <c r="H6" s="8"/>
    </row>
    <row r="7" spans="2:10" ht="13.15" x14ac:dyDescent="0.25">
      <c r="B7" s="8"/>
      <c r="C7" s="8"/>
      <c r="D7" s="8"/>
      <c r="E7" s="8"/>
      <c r="F7" s="8"/>
      <c r="G7" s="8"/>
      <c r="H7" s="8"/>
    </row>
    <row r="8" spans="2:10" ht="13.15" x14ac:dyDescent="0.25">
      <c r="B8" s="8"/>
      <c r="C8" s="8"/>
      <c r="D8" s="8"/>
      <c r="E8" s="8"/>
      <c r="F8" s="10"/>
      <c r="G8" s="10"/>
      <c r="H8" s="10"/>
      <c r="I8" s="10"/>
    </row>
    <row r="9" spans="2:10" ht="13.15" x14ac:dyDescent="0.25">
      <c r="B9" s="8"/>
      <c r="C9" s="8"/>
      <c r="D9" s="8"/>
      <c r="E9" s="8"/>
      <c r="F9" s="10"/>
      <c r="G9" s="10"/>
      <c r="H9" s="10"/>
      <c r="I9" s="10"/>
    </row>
    <row r="10" spans="2:10" ht="13.15" x14ac:dyDescent="0.25">
      <c r="B10" s="8"/>
      <c r="C10" s="8"/>
      <c r="D10" s="8"/>
      <c r="E10" s="8"/>
      <c r="F10" s="10"/>
      <c r="G10" s="10"/>
      <c r="H10" s="10"/>
      <c r="I10" s="10"/>
      <c r="J10" s="11"/>
    </row>
    <row r="11" spans="2:10" ht="13.15" x14ac:dyDescent="0.25">
      <c r="B11" s="8"/>
      <c r="C11" s="8"/>
      <c r="D11" s="8"/>
      <c r="E11" s="8"/>
      <c r="F11" s="10"/>
      <c r="G11" s="10"/>
      <c r="H11" s="10"/>
      <c r="I11" s="10"/>
      <c r="J11" s="11"/>
    </row>
    <row r="12" spans="2:10" ht="13.15" x14ac:dyDescent="0.25">
      <c r="B12" s="8"/>
      <c r="C12" s="8"/>
      <c r="D12" s="8"/>
      <c r="E12" s="8"/>
      <c r="F12" s="10"/>
      <c r="G12" s="10"/>
      <c r="H12" s="10"/>
      <c r="I12" s="10"/>
      <c r="J12" s="11"/>
    </row>
    <row r="13" spans="2:10" ht="13.15" x14ac:dyDescent="0.25">
      <c r="B13" s="8"/>
      <c r="C13" s="8"/>
      <c r="D13" s="8"/>
      <c r="E13" s="8"/>
      <c r="F13" s="10"/>
      <c r="G13" s="10"/>
      <c r="H13" s="10"/>
      <c r="I13" s="10"/>
    </row>
    <row r="14" spans="2:10" ht="13.15" x14ac:dyDescent="0.25">
      <c r="B14" s="8"/>
      <c r="C14" s="8"/>
      <c r="D14" s="8"/>
      <c r="E14" s="8"/>
      <c r="F14" s="10"/>
      <c r="G14" s="10"/>
      <c r="H14" s="10"/>
      <c r="I14" s="10"/>
    </row>
    <row r="15" spans="2:10" ht="13.15" x14ac:dyDescent="0.25">
      <c r="B15" s="8"/>
      <c r="C15" s="8"/>
      <c r="D15" s="8"/>
      <c r="E15" s="8"/>
      <c r="F15" s="10"/>
      <c r="G15" s="10"/>
      <c r="H15" s="10"/>
      <c r="I15" s="10"/>
    </row>
    <row r="16" spans="2:10" ht="13.15" x14ac:dyDescent="0.25">
      <c r="B16" s="8"/>
      <c r="C16" s="8"/>
      <c r="D16" s="8"/>
      <c r="E16" s="8"/>
      <c r="F16" s="10"/>
      <c r="G16" s="10"/>
      <c r="H16" s="10"/>
      <c r="I16" s="10"/>
    </row>
    <row r="17" spans="2:9" ht="13.15" x14ac:dyDescent="0.25">
      <c r="B17" s="8"/>
      <c r="C17" s="8"/>
      <c r="D17" s="8"/>
      <c r="E17" s="8"/>
      <c r="F17" s="10"/>
      <c r="G17" s="10"/>
      <c r="H17" s="10"/>
      <c r="I17" s="10"/>
    </row>
    <row r="18" spans="2:9" ht="13.15" x14ac:dyDescent="0.25">
      <c r="B18" s="8"/>
      <c r="C18" s="8"/>
      <c r="D18" s="8"/>
      <c r="E18" s="8"/>
      <c r="F18" s="10"/>
      <c r="G18" s="10"/>
      <c r="H18" s="10"/>
      <c r="I18" s="10"/>
    </row>
    <row r="19" spans="2:9" ht="13.15" x14ac:dyDescent="0.25">
      <c r="B19" s="8"/>
      <c r="C19" s="8"/>
      <c r="D19" s="8"/>
      <c r="E19" s="8"/>
      <c r="F19" s="10"/>
      <c r="G19" s="10"/>
      <c r="H19" s="10"/>
      <c r="I19" s="10"/>
    </row>
    <row r="20" spans="2:9" ht="13.15" x14ac:dyDescent="0.25">
      <c r="B20" s="8"/>
      <c r="C20" s="8"/>
      <c r="D20" s="8"/>
      <c r="E20" s="8"/>
      <c r="F20" s="10"/>
      <c r="G20" s="10"/>
      <c r="H20" s="10"/>
      <c r="I20" s="10"/>
    </row>
    <row r="21" spans="2:9" ht="13.15" x14ac:dyDescent="0.25">
      <c r="B21" s="8"/>
      <c r="C21" s="8"/>
      <c r="D21" s="8"/>
      <c r="E21" s="8"/>
      <c r="F21" s="10"/>
      <c r="G21" s="10"/>
      <c r="H21" s="10"/>
      <c r="I21" s="10"/>
    </row>
    <row r="22" spans="2:9" ht="13.15" x14ac:dyDescent="0.25">
      <c r="B22" s="8"/>
      <c r="C22" s="8"/>
      <c r="D22" s="8"/>
      <c r="E22" s="8"/>
      <c r="F22" s="10"/>
      <c r="G22" s="10"/>
      <c r="H22" s="10"/>
      <c r="I22" s="10"/>
    </row>
    <row r="23" spans="2:9" ht="13.15" x14ac:dyDescent="0.25">
      <c r="B23" s="8"/>
      <c r="C23" s="8"/>
      <c r="D23" s="8"/>
      <c r="E23" s="8"/>
      <c r="F23" s="8"/>
      <c r="G23" s="8"/>
      <c r="H23" s="8"/>
      <c r="I23" s="8"/>
    </row>
    <row r="24" spans="2:9" x14ac:dyDescent="0.2">
      <c r="B24" s="8"/>
      <c r="C24" s="8"/>
      <c r="D24" s="8"/>
      <c r="E24" s="8"/>
      <c r="F24" s="8"/>
      <c r="G24" s="8"/>
      <c r="H24" s="8"/>
      <c r="I24" s="8"/>
    </row>
    <row r="25" spans="2:9" x14ac:dyDescent="0.2">
      <c r="B25" s="8"/>
      <c r="C25" s="8"/>
      <c r="D25" s="8"/>
      <c r="E25" s="8"/>
      <c r="F25" s="8"/>
      <c r="G25" s="8"/>
      <c r="H25" s="8"/>
      <c r="I25" s="8"/>
    </row>
    <row r="26" spans="2:9" x14ac:dyDescent="0.2">
      <c r="B26" s="8"/>
      <c r="C26" s="8"/>
      <c r="D26" s="8"/>
      <c r="E26" s="8"/>
      <c r="F26" s="8"/>
      <c r="G26" s="8"/>
      <c r="H26" s="8"/>
      <c r="I26" s="8"/>
    </row>
    <row r="27" spans="2:9" x14ac:dyDescent="0.2">
      <c r="B27" s="8"/>
      <c r="C27" s="8"/>
      <c r="D27" s="8"/>
      <c r="E27" s="8"/>
      <c r="F27" s="8"/>
      <c r="G27" s="8"/>
      <c r="H27" s="8"/>
      <c r="I27" s="12"/>
    </row>
    <row r="28" spans="2:9" x14ac:dyDescent="0.2">
      <c r="B28" s="8"/>
      <c r="C28" s="8"/>
      <c r="D28" s="8"/>
      <c r="E28" s="8"/>
      <c r="F28" s="8"/>
      <c r="G28" s="8"/>
      <c r="H28" s="8"/>
      <c r="I28" s="12"/>
    </row>
    <row r="29" spans="2:9" x14ac:dyDescent="0.2">
      <c r="B29" s="8"/>
      <c r="C29" s="8"/>
      <c r="D29" s="8"/>
      <c r="E29" s="8"/>
      <c r="F29" s="8"/>
      <c r="G29" s="8"/>
      <c r="H29" s="8"/>
    </row>
    <row r="30" spans="2:9" x14ac:dyDescent="0.2">
      <c r="B30" s="8"/>
      <c r="C30" s="8"/>
      <c r="D30" s="8"/>
      <c r="E30" s="8"/>
      <c r="F30" s="8"/>
      <c r="G30" s="8"/>
      <c r="H30" s="8"/>
    </row>
    <row r="31" spans="2:9" x14ac:dyDescent="0.2">
      <c r="B31" s="8"/>
      <c r="C31" s="8"/>
      <c r="D31" s="8"/>
      <c r="E31" s="8"/>
      <c r="F31" s="8"/>
      <c r="G31" s="8"/>
      <c r="H31" s="8"/>
    </row>
    <row r="32" spans="2:9" x14ac:dyDescent="0.2">
      <c r="B32" s="8"/>
      <c r="C32" s="8"/>
      <c r="D32" s="8"/>
      <c r="E32" s="8"/>
      <c r="F32" s="8"/>
      <c r="G32" s="8"/>
      <c r="H32" s="8"/>
    </row>
    <row r="33" spans="2:8" x14ac:dyDescent="0.2">
      <c r="B33" s="8"/>
      <c r="C33" s="8"/>
      <c r="D33" s="8"/>
      <c r="E33" s="8"/>
      <c r="F33" s="8"/>
      <c r="G33" s="8"/>
      <c r="H33" s="8"/>
    </row>
  </sheetData>
  <printOptions horizontalCentered="1"/>
  <pageMargins left="0.7" right="0.7" top="0.75" bottom="0.75"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52"/>
  <sheetViews>
    <sheetView workbookViewId="0">
      <pane ySplit="2" topLeftCell="A3" activePane="bottomLeft" state="frozen"/>
      <selection pane="bottomLeft"/>
    </sheetView>
  </sheetViews>
  <sheetFormatPr defaultColWidth="8.85546875" defaultRowHeight="15" x14ac:dyDescent="0.25"/>
  <cols>
    <col min="1" max="1" width="18.5703125" style="4" customWidth="1"/>
    <col min="2" max="2" width="12.7109375" style="7" customWidth="1"/>
    <col min="3" max="4" width="12.7109375" style="4" customWidth="1"/>
    <col min="5" max="5" width="15.140625" style="4" customWidth="1"/>
    <col min="6" max="6" width="14.42578125" style="4" customWidth="1"/>
    <col min="7" max="7" width="16.5703125" style="4" customWidth="1"/>
    <col min="8" max="8" width="19.42578125" style="4" customWidth="1"/>
    <col min="9" max="16384" width="8.85546875" style="4"/>
  </cols>
  <sheetData>
    <row r="1" spans="1:8" ht="21" x14ac:dyDescent="0.4">
      <c r="A1" s="170" t="s">
        <v>999</v>
      </c>
      <c r="B1" s="170"/>
      <c r="C1" s="170"/>
      <c r="D1" s="170"/>
      <c r="E1" s="170"/>
      <c r="F1" s="170"/>
      <c r="G1" s="170"/>
      <c r="H1" s="170"/>
    </row>
    <row r="2" spans="1:8" s="2" customFormat="1" ht="40.15" customHeight="1" thickBot="1" x14ac:dyDescent="0.35">
      <c r="A2" s="86" t="s">
        <v>26</v>
      </c>
      <c r="B2" s="169" t="s">
        <v>1000</v>
      </c>
      <c r="C2" s="169"/>
      <c r="D2" s="169"/>
      <c r="E2" s="169"/>
      <c r="F2" s="169"/>
      <c r="G2" s="169"/>
      <c r="H2" s="169"/>
    </row>
    <row r="3" spans="1:8" s="3" customFormat="1" ht="66" customHeight="1" x14ac:dyDescent="0.3">
      <c r="A3" s="87" t="s">
        <v>1</v>
      </c>
      <c r="B3" s="106" t="s">
        <v>0</v>
      </c>
      <c r="C3" s="107" t="s">
        <v>1025</v>
      </c>
      <c r="D3" s="107" t="s">
        <v>1026</v>
      </c>
      <c r="E3" s="108" t="s">
        <v>1031</v>
      </c>
      <c r="F3" s="108" t="s">
        <v>1032</v>
      </c>
      <c r="G3" s="109" t="s">
        <v>1029</v>
      </c>
      <c r="H3" s="110" t="s">
        <v>1030</v>
      </c>
    </row>
    <row r="4" spans="1:8" ht="19.899999999999999" customHeight="1" x14ac:dyDescent="0.3">
      <c r="A4" s="93" t="s">
        <v>1021</v>
      </c>
      <c r="B4" s="19">
        <v>3</v>
      </c>
      <c r="C4" s="60"/>
      <c r="D4" s="69"/>
      <c r="E4" s="61"/>
      <c r="F4" s="62"/>
      <c r="G4" s="63"/>
      <c r="H4" s="111"/>
    </row>
    <row r="5" spans="1:8" ht="19.899999999999999" customHeight="1" x14ac:dyDescent="0.3">
      <c r="A5" s="93" t="s">
        <v>1021</v>
      </c>
      <c r="B5" s="19">
        <v>4</v>
      </c>
      <c r="C5" s="66"/>
      <c r="D5" s="66"/>
      <c r="E5" s="20"/>
      <c r="F5" s="56"/>
      <c r="G5" s="68"/>
      <c r="H5" s="94"/>
    </row>
    <row r="6" spans="1:8" ht="19.899999999999999" customHeight="1" x14ac:dyDescent="0.3">
      <c r="A6" s="93" t="s">
        <v>1021</v>
      </c>
      <c r="B6" s="44">
        <v>5</v>
      </c>
      <c r="C6" s="66"/>
      <c r="D6" s="66"/>
      <c r="E6" s="20"/>
      <c r="F6" s="56"/>
      <c r="G6" s="68"/>
      <c r="H6" s="94"/>
    </row>
    <row r="7" spans="1:8" ht="19.899999999999999" customHeight="1" x14ac:dyDescent="0.3">
      <c r="A7" s="93" t="s">
        <v>1021</v>
      </c>
      <c r="B7" s="44">
        <v>6</v>
      </c>
      <c r="C7" s="66"/>
      <c r="D7" s="66"/>
      <c r="E7" s="20"/>
      <c r="F7" s="56"/>
      <c r="G7" s="68"/>
      <c r="H7" s="94"/>
    </row>
    <row r="8" spans="1:8" ht="19.899999999999999" customHeight="1" x14ac:dyDescent="0.3">
      <c r="A8" s="93" t="s">
        <v>1021</v>
      </c>
      <c r="B8" s="44">
        <v>7</v>
      </c>
      <c r="C8" s="66"/>
      <c r="D8" s="66"/>
      <c r="E8" s="20"/>
      <c r="F8" s="56"/>
      <c r="G8" s="68"/>
      <c r="H8" s="94"/>
    </row>
    <row r="9" spans="1:8" ht="19.899999999999999" customHeight="1" x14ac:dyDescent="0.25">
      <c r="A9" s="95" t="s">
        <v>1023</v>
      </c>
      <c r="B9" s="44">
        <v>3</v>
      </c>
      <c r="C9" s="66"/>
      <c r="D9" s="66"/>
      <c r="E9" s="20"/>
      <c r="F9" s="56"/>
      <c r="G9" s="178" t="s">
        <v>17</v>
      </c>
      <c r="H9" s="179"/>
    </row>
    <row r="10" spans="1:8" ht="19.899999999999999" customHeight="1" x14ac:dyDescent="0.25">
      <c r="A10" s="95" t="s">
        <v>1023</v>
      </c>
      <c r="B10" s="44">
        <v>4</v>
      </c>
      <c r="C10" s="66"/>
      <c r="D10" s="66"/>
      <c r="E10" s="20"/>
      <c r="F10" s="56"/>
      <c r="G10" s="180"/>
      <c r="H10" s="181"/>
    </row>
    <row r="11" spans="1:8" ht="19.899999999999999" customHeight="1" x14ac:dyDescent="0.25">
      <c r="A11" s="95" t="s">
        <v>1023</v>
      </c>
      <c r="B11" s="44">
        <v>5</v>
      </c>
      <c r="C11" s="66"/>
      <c r="D11" s="66"/>
      <c r="E11" s="20"/>
      <c r="F11" s="56"/>
      <c r="G11" s="180"/>
      <c r="H11" s="181"/>
    </row>
    <row r="12" spans="1:8" ht="19.899999999999999" customHeight="1" x14ac:dyDescent="0.25">
      <c r="A12" s="95" t="s">
        <v>1023</v>
      </c>
      <c r="B12" s="44">
        <v>6</v>
      </c>
      <c r="C12" s="66"/>
      <c r="D12" s="66"/>
      <c r="E12" s="20"/>
      <c r="F12" s="56"/>
      <c r="G12" s="180"/>
      <c r="H12" s="181"/>
    </row>
    <row r="13" spans="1:8" ht="19.899999999999999" customHeight="1" x14ac:dyDescent="0.25">
      <c r="A13" s="95" t="s">
        <v>1023</v>
      </c>
      <c r="B13" s="44">
        <v>7</v>
      </c>
      <c r="C13" s="66"/>
      <c r="D13" s="66"/>
      <c r="E13" s="20"/>
      <c r="F13" s="56"/>
      <c r="G13" s="182"/>
      <c r="H13" s="183"/>
    </row>
    <row r="14" spans="1:8" ht="19.899999999999999" customHeight="1" x14ac:dyDescent="0.25">
      <c r="A14" s="184" t="s">
        <v>18</v>
      </c>
      <c r="B14" s="185"/>
      <c r="C14" s="70">
        <f>SUM(C4:C13)</f>
        <v>0</v>
      </c>
      <c r="D14" s="70">
        <f t="shared" ref="D14:H14" si="0">SUM(D4:D13)</f>
        <v>0</v>
      </c>
      <c r="E14" s="70">
        <f t="shared" si="0"/>
        <v>0</v>
      </c>
      <c r="F14" s="71">
        <f t="shared" si="0"/>
        <v>0</v>
      </c>
      <c r="G14" s="70">
        <f t="shared" si="0"/>
        <v>0</v>
      </c>
      <c r="H14" s="96">
        <f t="shared" si="0"/>
        <v>0</v>
      </c>
    </row>
    <row r="15" spans="1:8" ht="19.899999999999999" customHeight="1" thickBot="1" x14ac:dyDescent="0.3">
      <c r="A15" s="177" t="s">
        <v>27</v>
      </c>
      <c r="B15" s="175"/>
      <c r="C15" s="176"/>
      <c r="D15" s="18" t="str">
        <f>IFERROR(ROUND(D14/C14*100,0),"")</f>
        <v/>
      </c>
      <c r="E15" s="17"/>
      <c r="F15" s="18" t="str">
        <f>IFERROR(ROUND(F14/E14*100,0),"")</f>
        <v/>
      </c>
      <c r="G15" s="16"/>
      <c r="H15" s="97" t="str">
        <f>IFERROR(ROUND(H14/G14*100,0),"")</f>
        <v/>
      </c>
    </row>
    <row r="16" spans="1:8" ht="7.15" customHeight="1" thickBot="1" x14ac:dyDescent="0.3">
      <c r="A16" s="171"/>
      <c r="B16" s="172"/>
      <c r="C16" s="172"/>
      <c r="D16" s="172"/>
      <c r="E16" s="172"/>
      <c r="F16" s="172"/>
      <c r="G16" s="172"/>
      <c r="H16" s="173"/>
    </row>
    <row r="17" spans="1:8" s="3" customFormat="1" ht="55.9" customHeight="1" x14ac:dyDescent="0.25">
      <c r="A17" s="98" t="s">
        <v>2</v>
      </c>
      <c r="B17" s="29" t="s">
        <v>0</v>
      </c>
      <c r="C17" s="67" t="s">
        <v>1025</v>
      </c>
      <c r="D17" s="30" t="s">
        <v>1026</v>
      </c>
      <c r="E17" s="31" t="s">
        <v>1031</v>
      </c>
      <c r="F17" s="31" t="s">
        <v>1032</v>
      </c>
      <c r="G17" s="32" t="s">
        <v>1029</v>
      </c>
      <c r="H17" s="112" t="s">
        <v>1030</v>
      </c>
    </row>
    <row r="18" spans="1:8" ht="19.899999999999999" customHeight="1" x14ac:dyDescent="0.25">
      <c r="A18" s="93" t="s">
        <v>1021</v>
      </c>
      <c r="B18" s="44">
        <v>3</v>
      </c>
      <c r="C18" s="60"/>
      <c r="D18" s="69"/>
      <c r="E18" s="61"/>
      <c r="F18" s="62"/>
      <c r="G18" s="63"/>
      <c r="H18" s="111"/>
    </row>
    <row r="19" spans="1:8" ht="19.899999999999999" customHeight="1" x14ac:dyDescent="0.25">
      <c r="A19" s="93" t="s">
        <v>1021</v>
      </c>
      <c r="B19" s="44">
        <v>4</v>
      </c>
      <c r="C19" s="66"/>
      <c r="D19" s="66"/>
      <c r="E19" s="20"/>
      <c r="F19" s="56"/>
      <c r="G19" s="68"/>
      <c r="H19" s="94"/>
    </row>
    <row r="20" spans="1:8" ht="19.899999999999999" customHeight="1" x14ac:dyDescent="0.25">
      <c r="A20" s="93" t="s">
        <v>1021</v>
      </c>
      <c r="B20" s="19">
        <v>5</v>
      </c>
      <c r="C20" s="66"/>
      <c r="D20" s="66"/>
      <c r="E20" s="20"/>
      <c r="F20" s="56"/>
      <c r="G20" s="68"/>
      <c r="H20" s="94"/>
    </row>
    <row r="21" spans="1:8" ht="19.899999999999999" customHeight="1" x14ac:dyDescent="0.25">
      <c r="A21" s="93" t="s">
        <v>1021</v>
      </c>
      <c r="B21" s="44">
        <v>6</v>
      </c>
      <c r="C21" s="66"/>
      <c r="D21" s="66"/>
      <c r="E21" s="20"/>
      <c r="F21" s="56"/>
      <c r="G21" s="68"/>
      <c r="H21" s="94"/>
    </row>
    <row r="22" spans="1:8" ht="19.899999999999999" customHeight="1" x14ac:dyDescent="0.25">
      <c r="A22" s="93" t="s">
        <v>1021</v>
      </c>
      <c r="B22" s="44">
        <v>7</v>
      </c>
      <c r="C22" s="66"/>
      <c r="D22" s="66"/>
      <c r="E22" s="20"/>
      <c r="F22" s="56"/>
      <c r="G22" s="68"/>
      <c r="H22" s="94"/>
    </row>
    <row r="23" spans="1:8" ht="19.899999999999999" customHeight="1" x14ac:dyDescent="0.25">
      <c r="A23" s="95" t="s">
        <v>1023</v>
      </c>
      <c r="B23" s="44">
        <v>3</v>
      </c>
      <c r="C23" s="66"/>
      <c r="D23" s="66"/>
      <c r="E23" s="20"/>
      <c r="F23" s="56"/>
      <c r="G23" s="178" t="s">
        <v>17</v>
      </c>
      <c r="H23" s="179"/>
    </row>
    <row r="24" spans="1:8" ht="19.899999999999999" customHeight="1" x14ac:dyDescent="0.25">
      <c r="A24" s="95" t="s">
        <v>1023</v>
      </c>
      <c r="B24" s="44">
        <v>4</v>
      </c>
      <c r="C24" s="66"/>
      <c r="D24" s="66"/>
      <c r="E24" s="20"/>
      <c r="F24" s="56"/>
      <c r="G24" s="180"/>
      <c r="H24" s="181"/>
    </row>
    <row r="25" spans="1:8" ht="19.899999999999999" customHeight="1" x14ac:dyDescent="0.25">
      <c r="A25" s="95" t="s">
        <v>1023</v>
      </c>
      <c r="B25" s="19">
        <v>5</v>
      </c>
      <c r="C25" s="66"/>
      <c r="D25" s="66"/>
      <c r="E25" s="20"/>
      <c r="F25" s="56"/>
      <c r="G25" s="180"/>
      <c r="H25" s="181"/>
    </row>
    <row r="26" spans="1:8" ht="19.899999999999999" customHeight="1" x14ac:dyDescent="0.25">
      <c r="A26" s="95" t="s">
        <v>1023</v>
      </c>
      <c r="B26" s="44">
        <v>6</v>
      </c>
      <c r="C26" s="66"/>
      <c r="D26" s="66"/>
      <c r="E26" s="20"/>
      <c r="F26" s="56"/>
      <c r="G26" s="180"/>
      <c r="H26" s="181"/>
    </row>
    <row r="27" spans="1:8" ht="19.899999999999999" customHeight="1" x14ac:dyDescent="0.25">
      <c r="A27" s="95" t="s">
        <v>1023</v>
      </c>
      <c r="B27" s="44">
        <v>7</v>
      </c>
      <c r="C27" s="66"/>
      <c r="D27" s="66"/>
      <c r="E27" s="20"/>
      <c r="F27" s="56"/>
      <c r="G27" s="182"/>
      <c r="H27" s="183"/>
    </row>
    <row r="28" spans="1:8" ht="19.899999999999999" customHeight="1" x14ac:dyDescent="0.25">
      <c r="A28" s="184" t="s">
        <v>18</v>
      </c>
      <c r="B28" s="185"/>
      <c r="C28" s="70">
        <f>SUM(C18:C27)</f>
        <v>0</v>
      </c>
      <c r="D28" s="70">
        <f t="shared" ref="D28:F28" si="1">SUM(D18:D27)</f>
        <v>0</v>
      </c>
      <c r="E28" s="70">
        <f t="shared" si="1"/>
        <v>0</v>
      </c>
      <c r="F28" s="71">
        <f t="shared" si="1"/>
        <v>0</v>
      </c>
      <c r="G28" s="70">
        <f>SUM(G18:G27)</f>
        <v>0</v>
      </c>
      <c r="H28" s="96">
        <f>SUM(H18:H27)</f>
        <v>0</v>
      </c>
    </row>
    <row r="29" spans="1:8" ht="19.899999999999999" customHeight="1" thickBot="1" x14ac:dyDescent="0.3">
      <c r="A29" s="177" t="s">
        <v>27</v>
      </c>
      <c r="B29" s="175"/>
      <c r="C29" s="176"/>
      <c r="D29" s="18" t="str">
        <f>IFERROR(ROUND(D28/C28*100,0),"")</f>
        <v/>
      </c>
      <c r="E29" s="17"/>
      <c r="F29" s="18" t="str">
        <f>IFERROR(ROUND(F28/E28*100,0),"")</f>
        <v/>
      </c>
      <c r="G29" s="16"/>
      <c r="H29" s="97" t="str">
        <f>IFERROR(ROUND(H28/G28*100,0),"")</f>
        <v/>
      </c>
    </row>
    <row r="30" spans="1:8" ht="7.15" customHeight="1" thickBot="1" x14ac:dyDescent="0.3">
      <c r="A30" s="171"/>
      <c r="B30" s="172"/>
      <c r="C30" s="172"/>
      <c r="D30" s="172"/>
      <c r="E30" s="172"/>
      <c r="F30" s="172"/>
      <c r="G30" s="172"/>
      <c r="H30" s="173"/>
    </row>
    <row r="31" spans="1:8" s="3" customFormat="1" ht="52.15" customHeight="1" x14ac:dyDescent="0.25">
      <c r="A31" s="98" t="s">
        <v>25</v>
      </c>
      <c r="B31" s="29" t="s">
        <v>0</v>
      </c>
      <c r="C31" s="67" t="s">
        <v>1025</v>
      </c>
      <c r="D31" s="33" t="s">
        <v>1026</v>
      </c>
      <c r="E31" s="36" t="s">
        <v>3</v>
      </c>
      <c r="F31" s="29" t="s">
        <v>0</v>
      </c>
      <c r="G31" s="67" t="s">
        <v>1025</v>
      </c>
      <c r="H31" s="113" t="s">
        <v>1026</v>
      </c>
    </row>
    <row r="32" spans="1:8" ht="19.899999999999999" customHeight="1" x14ac:dyDescent="0.25">
      <c r="A32" s="93" t="s">
        <v>1019</v>
      </c>
      <c r="B32" s="44">
        <v>4</v>
      </c>
      <c r="C32" s="66"/>
      <c r="D32" s="34"/>
      <c r="E32" s="58" t="s">
        <v>1019</v>
      </c>
      <c r="F32" s="44" t="s">
        <v>31</v>
      </c>
      <c r="G32" s="66"/>
      <c r="H32" s="82"/>
    </row>
    <row r="33" spans="1:16" ht="19.899999999999999" customHeight="1" x14ac:dyDescent="0.25">
      <c r="A33" s="95" t="s">
        <v>1023</v>
      </c>
      <c r="B33" s="44">
        <v>4</v>
      </c>
      <c r="C33" s="66"/>
      <c r="D33" s="34"/>
      <c r="E33" s="59" t="s">
        <v>1023</v>
      </c>
      <c r="F33" s="44">
        <v>5</v>
      </c>
      <c r="G33" s="66"/>
      <c r="H33" s="82"/>
    </row>
    <row r="34" spans="1:16" ht="19.899999999999999" customHeight="1" x14ac:dyDescent="0.25">
      <c r="A34" s="184" t="s">
        <v>18</v>
      </c>
      <c r="B34" s="185"/>
      <c r="C34" s="70">
        <f>SUM(C32:C33)</f>
        <v>0</v>
      </c>
      <c r="D34" s="72">
        <f>SUM(D32:D33)</f>
        <v>0</v>
      </c>
      <c r="E34" s="186" t="s">
        <v>18</v>
      </c>
      <c r="F34" s="187"/>
      <c r="G34" s="70">
        <f>SUM(G32:G33)</f>
        <v>0</v>
      </c>
      <c r="H34" s="84">
        <f>SUM(H32:H33)</f>
        <v>0</v>
      </c>
    </row>
    <row r="35" spans="1:16" ht="19.899999999999999" customHeight="1" thickBot="1" x14ac:dyDescent="0.3">
      <c r="A35" s="177" t="s">
        <v>27</v>
      </c>
      <c r="B35" s="175"/>
      <c r="C35" s="176"/>
      <c r="D35" s="35" t="str">
        <f>IFERROR(ROUND(D34/C34*100,0),"")</f>
        <v/>
      </c>
      <c r="E35" s="174" t="s">
        <v>27</v>
      </c>
      <c r="F35" s="175"/>
      <c r="G35" s="176"/>
      <c r="H35" s="97" t="str">
        <f>IFERROR(ROUND(H34/G34*100,0),"")</f>
        <v/>
      </c>
    </row>
    <row r="36" spans="1:16" ht="7.15" customHeight="1" thickBot="1" x14ac:dyDescent="0.3">
      <c r="A36" s="171"/>
      <c r="B36" s="172"/>
      <c r="C36" s="172"/>
      <c r="D36" s="172"/>
      <c r="E36" s="172"/>
      <c r="F36" s="172"/>
      <c r="G36" s="172"/>
      <c r="H36" s="173"/>
    </row>
    <row r="37" spans="1:16" ht="22.9" customHeight="1" thickBot="1" x14ac:dyDescent="0.3">
      <c r="A37" s="137" t="s">
        <v>1024</v>
      </c>
      <c r="B37" s="138"/>
      <c r="C37" s="138"/>
      <c r="D37" s="138"/>
      <c r="E37" s="138"/>
      <c r="F37" s="139"/>
      <c r="G37" s="140" t="s">
        <v>40</v>
      </c>
      <c r="H37" s="141"/>
    </row>
    <row r="38" spans="1:16" ht="31.9" customHeight="1" x14ac:dyDescent="0.25">
      <c r="A38" s="146" t="s">
        <v>34</v>
      </c>
      <c r="B38" s="147"/>
      <c r="C38" s="147"/>
      <c r="D38" s="148"/>
      <c r="E38" s="149" t="s">
        <v>33</v>
      </c>
      <c r="F38" s="150"/>
      <c r="G38" s="142"/>
      <c r="H38" s="143"/>
    </row>
    <row r="39" spans="1:16" ht="28.9" customHeight="1" x14ac:dyDescent="0.25">
      <c r="A39" s="101" t="s">
        <v>1</v>
      </c>
      <c r="B39" s="23" t="s">
        <v>2</v>
      </c>
      <c r="C39" s="23" t="s">
        <v>25</v>
      </c>
      <c r="D39" s="23" t="s">
        <v>3</v>
      </c>
      <c r="E39" s="24" t="s">
        <v>38</v>
      </c>
      <c r="F39" s="25" t="s">
        <v>12</v>
      </c>
      <c r="G39" s="144"/>
      <c r="H39" s="145"/>
      <c r="I39" s="13"/>
      <c r="J39" s="13"/>
      <c r="K39" s="13"/>
      <c r="L39" s="13"/>
    </row>
    <row r="40" spans="1:16" ht="15.75" x14ac:dyDescent="0.25">
      <c r="A40" s="102" t="str">
        <f>D15</f>
        <v/>
      </c>
      <c r="B40" s="15" t="str">
        <f>D29</f>
        <v/>
      </c>
      <c r="C40" s="15" t="str">
        <f>D35</f>
        <v/>
      </c>
      <c r="D40" s="15" t="str">
        <f>H35</f>
        <v/>
      </c>
      <c r="E40" s="167" t="s">
        <v>17</v>
      </c>
      <c r="F40" s="168"/>
      <c r="G40" s="26" t="s">
        <v>24</v>
      </c>
      <c r="H40" s="22" t="s">
        <v>0</v>
      </c>
      <c r="I40" s="13"/>
      <c r="J40" s="13"/>
      <c r="K40" s="13"/>
      <c r="L40" s="13"/>
    </row>
    <row r="41" spans="1:16" ht="22.9" customHeight="1" x14ac:dyDescent="0.25">
      <c r="A41" s="158" t="s">
        <v>35</v>
      </c>
      <c r="B41" s="159"/>
      <c r="C41" s="159"/>
      <c r="D41" s="159"/>
      <c r="E41" s="159"/>
      <c r="F41" s="160"/>
      <c r="G41" s="26" t="s">
        <v>41</v>
      </c>
      <c r="H41" s="22" t="s">
        <v>4</v>
      </c>
      <c r="I41" s="13"/>
      <c r="J41" s="13"/>
      <c r="K41" s="13"/>
      <c r="L41" s="13"/>
    </row>
    <row r="42" spans="1:16" ht="22.9" customHeight="1" x14ac:dyDescent="0.25">
      <c r="A42" s="161" t="s">
        <v>36</v>
      </c>
      <c r="B42" s="162"/>
      <c r="C42" s="163"/>
      <c r="D42" s="164" t="s">
        <v>37</v>
      </c>
      <c r="E42" s="165"/>
      <c r="F42" s="166"/>
      <c r="G42" s="26" t="s">
        <v>9</v>
      </c>
      <c r="H42" s="22" t="s">
        <v>5</v>
      </c>
      <c r="I42" s="13"/>
      <c r="J42" s="13"/>
      <c r="K42" s="13"/>
      <c r="L42" s="13"/>
    </row>
    <row r="43" spans="1:16" ht="17.45" customHeight="1" x14ac:dyDescent="0.25">
      <c r="A43" s="103" t="s">
        <v>1</v>
      </c>
      <c r="B43" s="156" t="s">
        <v>2</v>
      </c>
      <c r="C43" s="157"/>
      <c r="D43" s="156" t="s">
        <v>1</v>
      </c>
      <c r="E43" s="157"/>
      <c r="F43" s="65" t="s">
        <v>2</v>
      </c>
      <c r="G43" s="26" t="s">
        <v>10</v>
      </c>
      <c r="H43" s="22" t="s">
        <v>6</v>
      </c>
      <c r="J43" s="13"/>
      <c r="K43" s="13"/>
      <c r="L43" s="13"/>
      <c r="M43" s="13"/>
      <c r="N43" s="14"/>
      <c r="O43" s="14"/>
      <c r="P43" s="14"/>
    </row>
    <row r="44" spans="1:16" ht="15.6" customHeight="1" x14ac:dyDescent="0.25">
      <c r="A44" s="102" t="str">
        <f>F15</f>
        <v/>
      </c>
      <c r="B44" s="154" t="str">
        <f>F29</f>
        <v/>
      </c>
      <c r="C44" s="155"/>
      <c r="D44" s="154" t="str">
        <f>H15</f>
        <v/>
      </c>
      <c r="E44" s="155"/>
      <c r="F44" s="64" t="str">
        <f>H29</f>
        <v/>
      </c>
      <c r="G44" s="26" t="s">
        <v>11</v>
      </c>
      <c r="H44" s="22" t="s">
        <v>7</v>
      </c>
      <c r="J44" s="13"/>
      <c r="K44" s="13"/>
      <c r="L44" s="13"/>
      <c r="M44" s="13"/>
      <c r="N44" s="14"/>
      <c r="O44" s="14"/>
      <c r="P44" s="14"/>
    </row>
    <row r="45" spans="1:16" ht="42.75" thickBot="1" x14ac:dyDescent="0.3">
      <c r="A45" s="104" t="s">
        <v>18</v>
      </c>
      <c r="B45" s="151">
        <f>SUM(A40:D40,A44:F44)</f>
        <v>0</v>
      </c>
      <c r="C45" s="152"/>
      <c r="D45" s="105" t="s">
        <v>39</v>
      </c>
      <c r="E45" s="151" t="str">
        <f>IF(OR(B45=0,B45=""),"",VLOOKUP(B45,'SG Scale'!$A$2:$B$6,2,TRUE))</f>
        <v/>
      </c>
      <c r="F45" s="153"/>
      <c r="G45" s="27" t="s">
        <v>42</v>
      </c>
      <c r="H45" s="28" t="s">
        <v>8</v>
      </c>
      <c r="J45" s="13"/>
      <c r="K45" s="13"/>
      <c r="L45" s="13"/>
      <c r="M45" s="13"/>
      <c r="N45" s="14"/>
      <c r="O45" s="14"/>
      <c r="P45" s="14"/>
    </row>
    <row r="46" spans="1:16" x14ac:dyDescent="0.25">
      <c r="B46" s="4"/>
      <c r="G46" s="2"/>
      <c r="H46" s="2"/>
    </row>
    <row r="47" spans="1:16" x14ac:dyDescent="0.25">
      <c r="B47" s="4"/>
      <c r="C47" s="6"/>
      <c r="D47" s="5"/>
      <c r="E47" s="2"/>
      <c r="F47" s="2"/>
      <c r="G47" s="2"/>
      <c r="H47" s="2"/>
    </row>
    <row r="48" spans="1:16" x14ac:dyDescent="0.25">
      <c r="B48" s="4"/>
      <c r="C48" s="2"/>
      <c r="D48" s="2"/>
      <c r="E48" s="2"/>
      <c r="F48" s="2"/>
      <c r="G48" s="2"/>
      <c r="H48" s="2"/>
    </row>
    <row r="49" spans="2:6" x14ac:dyDescent="0.25">
      <c r="B49" s="4"/>
      <c r="C49" s="2"/>
      <c r="D49" s="2"/>
      <c r="E49" s="2"/>
      <c r="F49" s="2"/>
    </row>
    <row r="50" spans="2:6" x14ac:dyDescent="0.25">
      <c r="B50" s="4"/>
      <c r="C50" s="2"/>
      <c r="D50" s="2"/>
      <c r="E50" s="2"/>
      <c r="F50" s="2"/>
    </row>
    <row r="51" spans="2:6" x14ac:dyDescent="0.25">
      <c r="B51" s="4"/>
      <c r="C51" s="2"/>
      <c r="D51" s="2"/>
      <c r="E51" s="2"/>
      <c r="F51" s="2"/>
    </row>
    <row r="52" spans="2:6" x14ac:dyDescent="0.25">
      <c r="B52" s="4"/>
      <c r="C52" s="2"/>
      <c r="D52" s="2"/>
      <c r="E52" s="2"/>
      <c r="F52" s="2"/>
    </row>
  </sheetData>
  <sheetProtection selectLockedCells="1"/>
  <sortState ref="A15:H19">
    <sortCondition descending="1" ref="A15"/>
  </sortState>
  <mergeCells count="29">
    <mergeCell ref="B2:H2"/>
    <mergeCell ref="A1:H1"/>
    <mergeCell ref="A36:H36"/>
    <mergeCell ref="A30:H30"/>
    <mergeCell ref="A16:H16"/>
    <mergeCell ref="E35:G35"/>
    <mergeCell ref="A35:C35"/>
    <mergeCell ref="A29:C29"/>
    <mergeCell ref="A15:C15"/>
    <mergeCell ref="G23:H27"/>
    <mergeCell ref="G9:H13"/>
    <mergeCell ref="A34:B34"/>
    <mergeCell ref="A28:B28"/>
    <mergeCell ref="E34:F34"/>
    <mergeCell ref="A14:B14"/>
    <mergeCell ref="A37:F37"/>
    <mergeCell ref="G37:H39"/>
    <mergeCell ref="A38:D38"/>
    <mergeCell ref="E38:F38"/>
    <mergeCell ref="B45:C45"/>
    <mergeCell ref="E45:F45"/>
    <mergeCell ref="B44:C44"/>
    <mergeCell ref="D44:E44"/>
    <mergeCell ref="B43:C43"/>
    <mergeCell ref="D43:E43"/>
    <mergeCell ref="A41:F41"/>
    <mergeCell ref="A42:C42"/>
    <mergeCell ref="D42:F42"/>
    <mergeCell ref="E40:F40"/>
  </mergeCells>
  <printOptions horizontalCentered="1"/>
  <pageMargins left="0.25" right="0.25" top="0.75" bottom="0.75" header="0.3" footer="0.3"/>
  <pageSetup scale="66" orientation="portrait" r:id="rId1"/>
  <headerFooter>
    <oddHeader>&amp;C&amp;26 2014 School Grade Worksheet:  &amp;A</oddHeader>
    <oddFooter>&amp;LQuestion regarding this template, call Dr. Yuwadee Wongbundhit at 305-995-1988 or email at ywongbundhit@dadeschools.net&amp;R&amp;A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SchList!$B$1:$B$474</xm:f>
          </x14:formula1>
          <xm:sqref>B2:H2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P58"/>
  <sheetViews>
    <sheetView workbookViewId="0">
      <pane ySplit="2" topLeftCell="A3" activePane="bottomLeft" state="frozen"/>
      <selection pane="bottomLeft" sqref="A1:H1"/>
    </sheetView>
  </sheetViews>
  <sheetFormatPr defaultColWidth="8.85546875" defaultRowHeight="15" x14ac:dyDescent="0.25"/>
  <cols>
    <col min="1" max="1" width="20" style="4" customWidth="1"/>
    <col min="2" max="2" width="12.7109375" style="7" customWidth="1"/>
    <col min="3" max="4" width="12.7109375" style="4" customWidth="1"/>
    <col min="5" max="5" width="15.140625" style="4" customWidth="1"/>
    <col min="6" max="6" width="14.42578125" style="4" customWidth="1"/>
    <col min="7" max="7" width="16.5703125" style="4" customWidth="1"/>
    <col min="8" max="8" width="16.7109375" style="4" customWidth="1"/>
    <col min="9" max="16384" width="8.85546875" style="4"/>
  </cols>
  <sheetData>
    <row r="1" spans="1:8" ht="21" x14ac:dyDescent="0.4">
      <c r="A1" s="170" t="s">
        <v>999</v>
      </c>
      <c r="B1" s="170"/>
      <c r="C1" s="170"/>
      <c r="D1" s="170"/>
      <c r="E1" s="170"/>
      <c r="F1" s="170"/>
      <c r="G1" s="170"/>
      <c r="H1" s="170"/>
    </row>
    <row r="2" spans="1:8" s="2" customFormat="1" ht="40.15" customHeight="1" thickBot="1" x14ac:dyDescent="0.35">
      <c r="A2" s="86" t="s">
        <v>26</v>
      </c>
      <c r="B2" s="169" t="s">
        <v>1000</v>
      </c>
      <c r="C2" s="169"/>
      <c r="D2" s="169"/>
      <c r="E2" s="169"/>
      <c r="F2" s="169"/>
      <c r="G2" s="169"/>
      <c r="H2" s="169"/>
    </row>
    <row r="3" spans="1:8" s="3" customFormat="1" ht="55.9" customHeight="1" x14ac:dyDescent="0.3">
      <c r="A3" s="87" t="s">
        <v>1</v>
      </c>
      <c r="B3" s="88" t="s">
        <v>0</v>
      </c>
      <c r="C3" s="89" t="s">
        <v>1025</v>
      </c>
      <c r="D3" s="89" t="s">
        <v>1026</v>
      </c>
      <c r="E3" s="90" t="s">
        <v>1027</v>
      </c>
      <c r="F3" s="90" t="s">
        <v>1028</v>
      </c>
      <c r="G3" s="91" t="s">
        <v>1029</v>
      </c>
      <c r="H3" s="92" t="s">
        <v>1030</v>
      </c>
    </row>
    <row r="4" spans="1:8" ht="18" customHeight="1" x14ac:dyDescent="0.3">
      <c r="A4" s="93" t="s">
        <v>1021</v>
      </c>
      <c r="B4" s="19">
        <v>3</v>
      </c>
      <c r="C4" s="66"/>
      <c r="D4" s="66"/>
      <c r="E4" s="20"/>
      <c r="F4" s="56"/>
      <c r="G4" s="68"/>
      <c r="H4" s="94"/>
    </row>
    <row r="5" spans="1:8" ht="18" customHeight="1" x14ac:dyDescent="0.3">
      <c r="A5" s="93" t="s">
        <v>1021</v>
      </c>
      <c r="B5" s="19">
        <v>4</v>
      </c>
      <c r="C5" s="66"/>
      <c r="D5" s="66"/>
      <c r="E5" s="20"/>
      <c r="F5" s="56"/>
      <c r="G5" s="68"/>
      <c r="H5" s="94"/>
    </row>
    <row r="6" spans="1:8" ht="18" customHeight="1" x14ac:dyDescent="0.3">
      <c r="A6" s="93" t="s">
        <v>1021</v>
      </c>
      <c r="B6" s="44">
        <v>5</v>
      </c>
      <c r="C6" s="66"/>
      <c r="D6" s="66"/>
      <c r="E6" s="20"/>
      <c r="F6" s="56"/>
      <c r="G6" s="68"/>
      <c r="H6" s="94"/>
    </row>
    <row r="7" spans="1:8" ht="18" customHeight="1" x14ac:dyDescent="0.3">
      <c r="A7" s="93" t="s">
        <v>1021</v>
      </c>
      <c r="B7" s="44">
        <v>6</v>
      </c>
      <c r="C7" s="66"/>
      <c r="D7" s="66"/>
      <c r="E7" s="20"/>
      <c r="F7" s="56"/>
      <c r="G7" s="68"/>
      <c r="H7" s="94"/>
    </row>
    <row r="8" spans="1:8" ht="18" customHeight="1" x14ac:dyDescent="0.3">
      <c r="A8" s="93" t="s">
        <v>1021</v>
      </c>
      <c r="B8" s="44">
        <v>7</v>
      </c>
      <c r="C8" s="66"/>
      <c r="D8" s="66"/>
      <c r="E8" s="20"/>
      <c r="F8" s="56"/>
      <c r="G8" s="68"/>
      <c r="H8" s="94"/>
    </row>
    <row r="9" spans="1:8" ht="18" customHeight="1" x14ac:dyDescent="0.3">
      <c r="A9" s="93" t="s">
        <v>1021</v>
      </c>
      <c r="B9" s="44">
        <v>8</v>
      </c>
      <c r="C9" s="66"/>
      <c r="D9" s="66"/>
      <c r="E9" s="20"/>
      <c r="F9" s="56"/>
      <c r="G9" s="68"/>
      <c r="H9" s="94"/>
    </row>
    <row r="10" spans="1:8" ht="18" customHeight="1" x14ac:dyDescent="0.25">
      <c r="A10" s="95" t="s">
        <v>1023</v>
      </c>
      <c r="B10" s="44">
        <v>3</v>
      </c>
      <c r="C10" s="66"/>
      <c r="D10" s="66"/>
      <c r="E10" s="20"/>
      <c r="F10" s="56"/>
      <c r="G10" s="194" t="s">
        <v>17</v>
      </c>
      <c r="H10" s="195"/>
    </row>
    <row r="11" spans="1:8" ht="18" customHeight="1" x14ac:dyDescent="0.25">
      <c r="A11" s="95" t="s">
        <v>1023</v>
      </c>
      <c r="B11" s="44">
        <v>4</v>
      </c>
      <c r="C11" s="66"/>
      <c r="D11" s="66"/>
      <c r="E11" s="20"/>
      <c r="F11" s="56"/>
      <c r="G11" s="196"/>
      <c r="H11" s="197"/>
    </row>
    <row r="12" spans="1:8" ht="18" customHeight="1" x14ac:dyDescent="0.25">
      <c r="A12" s="95" t="s">
        <v>1023</v>
      </c>
      <c r="B12" s="44">
        <v>5</v>
      </c>
      <c r="C12" s="66"/>
      <c r="D12" s="66"/>
      <c r="E12" s="20"/>
      <c r="F12" s="56"/>
      <c r="G12" s="196"/>
      <c r="H12" s="197"/>
    </row>
    <row r="13" spans="1:8" ht="18" customHeight="1" x14ac:dyDescent="0.25">
      <c r="A13" s="95" t="s">
        <v>1023</v>
      </c>
      <c r="B13" s="44">
        <v>6</v>
      </c>
      <c r="C13" s="66"/>
      <c r="D13" s="66"/>
      <c r="E13" s="20"/>
      <c r="F13" s="56"/>
      <c r="G13" s="196"/>
      <c r="H13" s="197"/>
    </row>
    <row r="14" spans="1:8" ht="18" customHeight="1" x14ac:dyDescent="0.25">
      <c r="A14" s="95" t="s">
        <v>1023</v>
      </c>
      <c r="B14" s="44">
        <v>7</v>
      </c>
      <c r="C14" s="66"/>
      <c r="D14" s="66"/>
      <c r="E14" s="20"/>
      <c r="F14" s="56"/>
      <c r="G14" s="196"/>
      <c r="H14" s="197"/>
    </row>
    <row r="15" spans="1:8" ht="18" customHeight="1" x14ac:dyDescent="0.25">
      <c r="A15" s="95" t="s">
        <v>1023</v>
      </c>
      <c r="B15" s="44">
        <v>8</v>
      </c>
      <c r="C15" s="66"/>
      <c r="D15" s="66"/>
      <c r="E15" s="20"/>
      <c r="F15" s="56"/>
      <c r="G15" s="198"/>
      <c r="H15" s="199"/>
    </row>
    <row r="16" spans="1:8" ht="18" customHeight="1" x14ac:dyDescent="0.25">
      <c r="A16" s="184" t="s">
        <v>18</v>
      </c>
      <c r="B16" s="185"/>
      <c r="C16" s="70">
        <f>SUM(C4:C15)</f>
        <v>0</v>
      </c>
      <c r="D16" s="70">
        <f t="shared" ref="D16:H16" si="0">SUM(D4:D15)</f>
        <v>0</v>
      </c>
      <c r="E16" s="70">
        <f t="shared" si="0"/>
        <v>0</v>
      </c>
      <c r="F16" s="71">
        <f t="shared" si="0"/>
        <v>0</v>
      </c>
      <c r="G16" s="70">
        <f t="shared" si="0"/>
        <v>0</v>
      </c>
      <c r="H16" s="96">
        <f t="shared" si="0"/>
        <v>0</v>
      </c>
    </row>
    <row r="17" spans="1:8" ht="19.899999999999999" customHeight="1" thickBot="1" x14ac:dyDescent="0.3">
      <c r="A17" s="177" t="s">
        <v>27</v>
      </c>
      <c r="B17" s="175"/>
      <c r="C17" s="176"/>
      <c r="D17" s="18" t="str">
        <f>IFERROR(ROUND(D16/C16*100,0),"")</f>
        <v/>
      </c>
      <c r="E17" s="17"/>
      <c r="F17" s="18" t="str">
        <f>IFERROR(ROUND(F16/E16*100,0),"")</f>
        <v/>
      </c>
      <c r="G17" s="16"/>
      <c r="H17" s="97" t="str">
        <f>IFERROR(ROUND(H16/G16*100,0),"")</f>
        <v/>
      </c>
    </row>
    <row r="18" spans="1:8" ht="7.15" customHeight="1" thickBot="1" x14ac:dyDescent="0.3">
      <c r="A18" s="171"/>
      <c r="B18" s="172"/>
      <c r="C18" s="172"/>
      <c r="D18" s="172"/>
      <c r="E18" s="172"/>
      <c r="F18" s="172"/>
      <c r="G18" s="172"/>
      <c r="H18" s="173"/>
    </row>
    <row r="19" spans="1:8" s="3" customFormat="1" ht="55.9" customHeight="1" x14ac:dyDescent="0.25">
      <c r="A19" s="98" t="s">
        <v>2</v>
      </c>
      <c r="B19" s="78" t="s">
        <v>0</v>
      </c>
      <c r="C19" s="73" t="s">
        <v>1025</v>
      </c>
      <c r="D19" s="75" t="s">
        <v>1026</v>
      </c>
      <c r="E19" s="76" t="s">
        <v>1031</v>
      </c>
      <c r="F19" s="76" t="s">
        <v>1032</v>
      </c>
      <c r="G19" s="77" t="s">
        <v>1029</v>
      </c>
      <c r="H19" s="99" t="s">
        <v>1030</v>
      </c>
    </row>
    <row r="20" spans="1:8" ht="18" customHeight="1" x14ac:dyDescent="0.25">
      <c r="A20" s="93" t="s">
        <v>1021</v>
      </c>
      <c r="B20" s="44">
        <v>3</v>
      </c>
      <c r="C20" s="66"/>
      <c r="D20" s="66"/>
      <c r="E20" s="20"/>
      <c r="F20" s="56"/>
      <c r="G20" s="68"/>
      <c r="H20" s="94"/>
    </row>
    <row r="21" spans="1:8" ht="18" customHeight="1" x14ac:dyDescent="0.25">
      <c r="A21" s="93" t="s">
        <v>1021</v>
      </c>
      <c r="B21" s="44">
        <v>4</v>
      </c>
      <c r="C21" s="66"/>
      <c r="D21" s="66"/>
      <c r="E21" s="20"/>
      <c r="F21" s="56"/>
      <c r="G21" s="68"/>
      <c r="H21" s="94"/>
    </row>
    <row r="22" spans="1:8" ht="18" customHeight="1" x14ac:dyDescent="0.25">
      <c r="A22" s="93" t="s">
        <v>1021</v>
      </c>
      <c r="B22" s="19">
        <v>5</v>
      </c>
      <c r="C22" s="66"/>
      <c r="D22" s="66"/>
      <c r="E22" s="20"/>
      <c r="F22" s="56"/>
      <c r="G22" s="68"/>
      <c r="H22" s="94"/>
    </row>
    <row r="23" spans="1:8" ht="18" customHeight="1" x14ac:dyDescent="0.25">
      <c r="A23" s="93" t="s">
        <v>1022</v>
      </c>
      <c r="B23" s="44">
        <v>6</v>
      </c>
      <c r="C23" s="66"/>
      <c r="D23" s="66"/>
      <c r="E23" s="20"/>
      <c r="F23" s="56"/>
      <c r="G23" s="68"/>
      <c r="H23" s="94"/>
    </row>
    <row r="24" spans="1:8" ht="18" customHeight="1" x14ac:dyDescent="0.25">
      <c r="A24" s="93" t="s">
        <v>1022</v>
      </c>
      <c r="B24" s="44">
        <v>7</v>
      </c>
      <c r="C24" s="66"/>
      <c r="D24" s="66"/>
      <c r="E24" s="20"/>
      <c r="F24" s="56"/>
      <c r="G24" s="68"/>
      <c r="H24" s="94"/>
    </row>
    <row r="25" spans="1:8" ht="18" customHeight="1" x14ac:dyDescent="0.25">
      <c r="A25" s="93" t="s">
        <v>1022</v>
      </c>
      <c r="B25" s="44">
        <v>8</v>
      </c>
      <c r="C25" s="66"/>
      <c r="D25" s="66"/>
      <c r="E25" s="20"/>
      <c r="F25" s="56"/>
      <c r="G25" s="68"/>
      <c r="H25" s="94"/>
    </row>
    <row r="26" spans="1:8" ht="18" customHeight="1" x14ac:dyDescent="0.25">
      <c r="A26" s="95" t="s">
        <v>1023</v>
      </c>
      <c r="B26" s="44">
        <v>3</v>
      </c>
      <c r="C26" s="66"/>
      <c r="D26" s="66"/>
      <c r="E26" s="20"/>
      <c r="F26" s="56"/>
      <c r="G26" s="194" t="s">
        <v>17</v>
      </c>
      <c r="H26" s="195"/>
    </row>
    <row r="27" spans="1:8" ht="18" customHeight="1" x14ac:dyDescent="0.25">
      <c r="A27" s="95" t="s">
        <v>1023</v>
      </c>
      <c r="B27" s="44">
        <v>4</v>
      </c>
      <c r="C27" s="66"/>
      <c r="D27" s="66"/>
      <c r="E27" s="20"/>
      <c r="F27" s="56"/>
      <c r="G27" s="196"/>
      <c r="H27" s="197"/>
    </row>
    <row r="28" spans="1:8" ht="18" customHeight="1" x14ac:dyDescent="0.25">
      <c r="A28" s="95" t="s">
        <v>1023</v>
      </c>
      <c r="B28" s="19">
        <v>5</v>
      </c>
      <c r="C28" s="66"/>
      <c r="D28" s="66"/>
      <c r="E28" s="20"/>
      <c r="F28" s="56"/>
      <c r="G28" s="196"/>
      <c r="H28" s="197"/>
    </row>
    <row r="29" spans="1:8" ht="18" customHeight="1" x14ac:dyDescent="0.25">
      <c r="A29" s="95" t="s">
        <v>1023</v>
      </c>
      <c r="B29" s="44">
        <v>6</v>
      </c>
      <c r="C29" s="66"/>
      <c r="D29" s="66"/>
      <c r="E29" s="20"/>
      <c r="F29" s="56"/>
      <c r="G29" s="196"/>
      <c r="H29" s="197"/>
    </row>
    <row r="30" spans="1:8" ht="18" customHeight="1" x14ac:dyDescent="0.25">
      <c r="A30" s="95" t="s">
        <v>1023</v>
      </c>
      <c r="B30" s="44">
        <v>7</v>
      </c>
      <c r="C30" s="66"/>
      <c r="D30" s="66"/>
      <c r="E30" s="20"/>
      <c r="F30" s="56"/>
      <c r="G30" s="196"/>
      <c r="H30" s="197"/>
    </row>
    <row r="31" spans="1:8" ht="18" customHeight="1" x14ac:dyDescent="0.25">
      <c r="A31" s="95" t="s">
        <v>1023</v>
      </c>
      <c r="B31" s="44">
        <v>8</v>
      </c>
      <c r="C31" s="66"/>
      <c r="D31" s="66"/>
      <c r="E31" s="20"/>
      <c r="F31" s="56"/>
      <c r="G31" s="198"/>
      <c r="H31" s="199"/>
    </row>
    <row r="32" spans="1:8" ht="18" customHeight="1" x14ac:dyDescent="0.25">
      <c r="A32" s="184" t="s">
        <v>18</v>
      </c>
      <c r="B32" s="185"/>
      <c r="C32" s="70">
        <f>SUM(C20:C31)</f>
        <v>0</v>
      </c>
      <c r="D32" s="70">
        <f t="shared" ref="D32:F32" si="1">SUM(D20:D31)</f>
        <v>0</v>
      </c>
      <c r="E32" s="70">
        <f t="shared" si="1"/>
        <v>0</v>
      </c>
      <c r="F32" s="71">
        <f t="shared" si="1"/>
        <v>0</v>
      </c>
      <c r="G32" s="70">
        <f>SUM(G20:G31)</f>
        <v>0</v>
      </c>
      <c r="H32" s="96">
        <f>SUM(H20:H31)</f>
        <v>0</v>
      </c>
    </row>
    <row r="33" spans="1:12" ht="19.899999999999999" customHeight="1" thickBot="1" x14ac:dyDescent="0.3">
      <c r="A33" s="177" t="s">
        <v>27</v>
      </c>
      <c r="B33" s="175"/>
      <c r="C33" s="176"/>
      <c r="D33" s="18" t="str">
        <f>IFERROR(ROUND(D32/C32*100,0),"")</f>
        <v/>
      </c>
      <c r="E33" s="17"/>
      <c r="F33" s="18" t="str">
        <f>IFERROR(ROUND(F32/E32*100,0),"")</f>
        <v/>
      </c>
      <c r="G33" s="16"/>
      <c r="H33" s="97" t="str">
        <f>IFERROR(ROUND(H32/G32*100,0),"")</f>
        <v/>
      </c>
    </row>
    <row r="34" spans="1:12" ht="7.15" customHeight="1" thickBot="1" x14ac:dyDescent="0.3">
      <c r="A34" s="171"/>
      <c r="B34" s="172"/>
      <c r="C34" s="172"/>
      <c r="D34" s="172"/>
      <c r="E34" s="172"/>
      <c r="F34" s="172"/>
      <c r="G34" s="172"/>
      <c r="H34" s="173"/>
    </row>
    <row r="35" spans="1:12" s="3" customFormat="1" ht="51" customHeight="1" x14ac:dyDescent="0.25">
      <c r="A35" s="98" t="s">
        <v>25</v>
      </c>
      <c r="B35" s="78" t="s">
        <v>0</v>
      </c>
      <c r="C35" s="73" t="s">
        <v>1025</v>
      </c>
      <c r="D35" s="79" t="s">
        <v>1026</v>
      </c>
      <c r="E35" s="80" t="s">
        <v>3</v>
      </c>
      <c r="F35" s="78" t="s">
        <v>0</v>
      </c>
      <c r="G35" s="73" t="s">
        <v>1025</v>
      </c>
      <c r="H35" s="81" t="s">
        <v>1026</v>
      </c>
    </row>
    <row r="36" spans="1:12" ht="18" customHeight="1" x14ac:dyDescent="0.25">
      <c r="A36" s="93" t="s">
        <v>1019</v>
      </c>
      <c r="B36" s="44">
        <v>4</v>
      </c>
      <c r="C36" s="66"/>
      <c r="D36" s="34"/>
      <c r="E36" s="39" t="s">
        <v>1019</v>
      </c>
      <c r="F36" s="44" t="s">
        <v>31</v>
      </c>
      <c r="G36" s="66"/>
      <c r="H36" s="82"/>
    </row>
    <row r="37" spans="1:12" ht="18" customHeight="1" x14ac:dyDescent="0.25">
      <c r="A37" s="100" t="s">
        <v>1019</v>
      </c>
      <c r="B37" s="44">
        <v>8</v>
      </c>
      <c r="C37" s="66"/>
      <c r="D37" s="45"/>
      <c r="E37" s="57" t="s">
        <v>1020</v>
      </c>
      <c r="F37" s="44">
        <v>8</v>
      </c>
      <c r="G37" s="66"/>
      <c r="H37" s="83"/>
    </row>
    <row r="38" spans="1:12" ht="18" customHeight="1" x14ac:dyDescent="0.25">
      <c r="A38" s="95" t="s">
        <v>1023</v>
      </c>
      <c r="B38" s="44">
        <v>4</v>
      </c>
      <c r="C38" s="66"/>
      <c r="D38" s="34"/>
      <c r="E38" s="40" t="s">
        <v>1023</v>
      </c>
      <c r="F38" s="44">
        <v>5</v>
      </c>
      <c r="G38" s="66"/>
      <c r="H38" s="82"/>
    </row>
    <row r="39" spans="1:12" ht="18" customHeight="1" x14ac:dyDescent="0.25">
      <c r="A39" s="95" t="s">
        <v>1023</v>
      </c>
      <c r="B39" s="44">
        <v>8</v>
      </c>
      <c r="C39" s="66"/>
      <c r="D39" s="34"/>
      <c r="E39" s="40" t="s">
        <v>1023</v>
      </c>
      <c r="F39" s="44">
        <v>8</v>
      </c>
      <c r="G39" s="66"/>
      <c r="H39" s="82"/>
    </row>
    <row r="40" spans="1:12" ht="18" customHeight="1" x14ac:dyDescent="0.25">
      <c r="A40" s="184" t="s">
        <v>18</v>
      </c>
      <c r="B40" s="185"/>
      <c r="C40" s="70">
        <f>SUM(C36:C39)</f>
        <v>0</v>
      </c>
      <c r="D40" s="72">
        <f>SUM(D36:D39)</f>
        <v>0</v>
      </c>
      <c r="E40" s="186" t="s">
        <v>18</v>
      </c>
      <c r="F40" s="187"/>
      <c r="G40" s="70">
        <f>SUM(G36:G39)</f>
        <v>0</v>
      </c>
      <c r="H40" s="84">
        <f>SUM(H36:H39)</f>
        <v>0</v>
      </c>
    </row>
    <row r="41" spans="1:12" ht="19.899999999999999" customHeight="1" thickBot="1" x14ac:dyDescent="0.3">
      <c r="A41" s="177" t="s">
        <v>27</v>
      </c>
      <c r="B41" s="175"/>
      <c r="C41" s="176"/>
      <c r="D41" s="35" t="str">
        <f>IFERROR(ROUND(D40/C40*100,0),"")</f>
        <v/>
      </c>
      <c r="E41" s="174" t="s">
        <v>27</v>
      </c>
      <c r="F41" s="175"/>
      <c r="G41" s="176"/>
      <c r="H41" s="85" t="str">
        <f>IFERROR(ROUND(H40/G40*100,0),"")</f>
        <v/>
      </c>
    </row>
    <row r="42" spans="1:12" ht="7.15" customHeight="1" thickBot="1" x14ac:dyDescent="0.3">
      <c r="A42" s="171"/>
      <c r="B42" s="172"/>
      <c r="C42" s="172"/>
      <c r="D42" s="172"/>
      <c r="E42" s="172"/>
      <c r="F42" s="172"/>
      <c r="G42" s="172"/>
      <c r="H42" s="173"/>
    </row>
    <row r="43" spans="1:12" ht="22.9" customHeight="1" thickBot="1" x14ac:dyDescent="0.3">
      <c r="A43" s="137" t="s">
        <v>1033</v>
      </c>
      <c r="B43" s="138"/>
      <c r="C43" s="138"/>
      <c r="D43" s="138"/>
      <c r="E43" s="138"/>
      <c r="F43" s="139"/>
      <c r="G43" s="140" t="s">
        <v>40</v>
      </c>
      <c r="H43" s="141"/>
    </row>
    <row r="44" spans="1:12" ht="31.9" customHeight="1" x14ac:dyDescent="0.25">
      <c r="A44" s="146" t="s">
        <v>34</v>
      </c>
      <c r="B44" s="147"/>
      <c r="C44" s="147"/>
      <c r="D44" s="148"/>
      <c r="E44" s="188" t="s">
        <v>33</v>
      </c>
      <c r="F44" s="189"/>
      <c r="G44" s="142"/>
      <c r="H44" s="143"/>
    </row>
    <row r="45" spans="1:12" ht="18" customHeight="1" x14ac:dyDescent="0.25">
      <c r="A45" s="101" t="s">
        <v>1</v>
      </c>
      <c r="B45" s="23" t="s">
        <v>2</v>
      </c>
      <c r="C45" s="23" t="s">
        <v>25</v>
      </c>
      <c r="D45" s="23" t="s">
        <v>3</v>
      </c>
      <c r="E45" s="24" t="s">
        <v>38</v>
      </c>
      <c r="F45" s="25" t="s">
        <v>12</v>
      </c>
      <c r="G45" s="144"/>
      <c r="H45" s="145"/>
      <c r="I45" s="13"/>
      <c r="J45" s="13"/>
      <c r="K45" s="13"/>
      <c r="L45" s="13"/>
    </row>
    <row r="46" spans="1:12" ht="15.75" x14ac:dyDescent="0.25">
      <c r="A46" s="102" t="str">
        <f>D17</f>
        <v/>
      </c>
      <c r="B46" s="15" t="str">
        <f>D33</f>
        <v/>
      </c>
      <c r="C46" s="15" t="str">
        <f>D41</f>
        <v/>
      </c>
      <c r="D46" s="15" t="str">
        <f>H41</f>
        <v/>
      </c>
      <c r="E46" s="122"/>
      <c r="F46" s="123"/>
      <c r="G46" s="26" t="s">
        <v>24</v>
      </c>
      <c r="H46" s="22" t="s">
        <v>0</v>
      </c>
      <c r="I46" s="13"/>
      <c r="J46" s="13"/>
      <c r="K46" s="13"/>
      <c r="L46" s="13"/>
    </row>
    <row r="47" spans="1:12" ht="19.149999999999999" customHeight="1" x14ac:dyDescent="0.25">
      <c r="A47" s="200" t="s">
        <v>35</v>
      </c>
      <c r="B47" s="201"/>
      <c r="C47" s="201"/>
      <c r="D47" s="201"/>
      <c r="E47" s="201"/>
      <c r="F47" s="202"/>
      <c r="G47" s="26" t="s">
        <v>43</v>
      </c>
      <c r="H47" s="22" t="s">
        <v>4</v>
      </c>
      <c r="I47" s="13"/>
      <c r="J47" s="13"/>
      <c r="K47" s="13"/>
      <c r="L47" s="13"/>
    </row>
    <row r="48" spans="1:12" ht="17.45" customHeight="1" x14ac:dyDescent="0.25">
      <c r="A48" s="161" t="s">
        <v>36</v>
      </c>
      <c r="B48" s="162"/>
      <c r="C48" s="163"/>
      <c r="D48" s="164" t="s">
        <v>37</v>
      </c>
      <c r="E48" s="165"/>
      <c r="F48" s="166"/>
      <c r="G48" s="26" t="s">
        <v>13</v>
      </c>
      <c r="H48" s="22" t="s">
        <v>5</v>
      </c>
      <c r="I48" s="13"/>
      <c r="J48" s="13"/>
      <c r="K48" s="13"/>
      <c r="L48" s="13"/>
    </row>
    <row r="49" spans="1:16" ht="18" customHeight="1" x14ac:dyDescent="0.25">
      <c r="A49" s="103" t="s">
        <v>1</v>
      </c>
      <c r="B49" s="156" t="s">
        <v>2</v>
      </c>
      <c r="C49" s="157"/>
      <c r="D49" s="156" t="s">
        <v>1</v>
      </c>
      <c r="E49" s="157"/>
      <c r="F49" s="65" t="s">
        <v>2</v>
      </c>
      <c r="G49" s="26" t="s">
        <v>14</v>
      </c>
      <c r="H49" s="22" t="s">
        <v>6</v>
      </c>
      <c r="J49" s="13"/>
      <c r="K49" s="13"/>
      <c r="L49" s="13"/>
      <c r="M49" s="13"/>
      <c r="N49" s="14"/>
      <c r="O49" s="14"/>
      <c r="P49" s="14"/>
    </row>
    <row r="50" spans="1:16" ht="15.6" customHeight="1" x14ac:dyDescent="0.25">
      <c r="A50" s="135" t="str">
        <f>F17</f>
        <v/>
      </c>
      <c r="B50" s="203" t="str">
        <f>F33</f>
        <v/>
      </c>
      <c r="C50" s="204"/>
      <c r="D50" s="203" t="str">
        <f>H17</f>
        <v/>
      </c>
      <c r="E50" s="204"/>
      <c r="F50" s="136" t="str">
        <f>H33</f>
        <v/>
      </c>
      <c r="G50" s="26" t="s">
        <v>15</v>
      </c>
      <c r="H50" s="22" t="s">
        <v>7</v>
      </c>
      <c r="J50" s="13"/>
      <c r="K50" s="13"/>
      <c r="L50" s="13"/>
      <c r="M50" s="13"/>
      <c r="N50" s="14"/>
      <c r="O50" s="14"/>
      <c r="P50" s="14"/>
    </row>
    <row r="51" spans="1:16" ht="27.6" customHeight="1" thickBot="1" x14ac:dyDescent="0.3">
      <c r="A51" s="125" t="s">
        <v>18</v>
      </c>
      <c r="B51" s="192" t="str">
        <f>IF(OR(E46="",F46=""),"Missing Middle School Accelration",SUM(A46:F46,A50:F50))</f>
        <v>Missing Middle School Accelration</v>
      </c>
      <c r="C51" s="193"/>
      <c r="D51" s="190" t="s">
        <v>39</v>
      </c>
      <c r="E51" s="191"/>
      <c r="F51" s="124" t="str">
        <f>IF(OR(B51=0,B51="",B51="Missing Middle School Accelration"),"",VLOOKUP(B51,'SG Scale'!$A$9:$B$13,2,TRUE))</f>
        <v/>
      </c>
      <c r="G51" s="27" t="s">
        <v>44</v>
      </c>
      <c r="H51" s="28" t="s">
        <v>8</v>
      </c>
      <c r="J51" s="13"/>
      <c r="K51" s="13"/>
      <c r="L51" s="13"/>
      <c r="M51" s="13"/>
      <c r="N51" s="14"/>
      <c r="O51" s="14"/>
      <c r="P51" s="14"/>
    </row>
    <row r="52" spans="1:16" x14ac:dyDescent="0.25">
      <c r="B52" s="4"/>
      <c r="G52" s="2"/>
      <c r="H52" s="2"/>
    </row>
    <row r="53" spans="1:16" x14ac:dyDescent="0.25">
      <c r="B53" s="4"/>
      <c r="C53" s="37"/>
      <c r="D53" s="5"/>
      <c r="E53" s="2"/>
      <c r="F53" s="2"/>
      <c r="G53" s="2"/>
      <c r="H53" s="2"/>
    </row>
    <row r="54" spans="1:16" x14ac:dyDescent="0.25">
      <c r="B54" s="4"/>
      <c r="C54" s="38"/>
      <c r="D54" s="2"/>
      <c r="E54" s="2"/>
      <c r="F54" s="2"/>
      <c r="G54" s="2"/>
      <c r="H54" s="2"/>
    </row>
    <row r="55" spans="1:16" x14ac:dyDescent="0.25">
      <c r="B55" s="4"/>
      <c r="C55" s="2"/>
      <c r="D55" s="2"/>
      <c r="E55" s="2"/>
      <c r="F55" s="2"/>
    </row>
    <row r="56" spans="1:16" x14ac:dyDescent="0.25">
      <c r="B56" s="4"/>
      <c r="C56" s="2"/>
      <c r="D56" s="2"/>
      <c r="E56" s="2"/>
      <c r="F56" s="2"/>
    </row>
    <row r="57" spans="1:16" x14ac:dyDescent="0.25">
      <c r="B57" s="4"/>
      <c r="C57" s="2"/>
      <c r="D57" s="2"/>
      <c r="E57" s="2"/>
      <c r="F57" s="2"/>
    </row>
    <row r="58" spans="1:16" x14ac:dyDescent="0.25">
      <c r="B58" s="4"/>
      <c r="C58" s="2"/>
      <c r="D58" s="2"/>
      <c r="E58" s="2"/>
      <c r="F58" s="2"/>
    </row>
  </sheetData>
  <sheetProtection selectLockedCells="1"/>
  <mergeCells count="28">
    <mergeCell ref="D51:E51"/>
    <mergeCell ref="B51:C51"/>
    <mergeCell ref="G10:H15"/>
    <mergeCell ref="G26:H31"/>
    <mergeCell ref="A47:F47"/>
    <mergeCell ref="A48:C48"/>
    <mergeCell ref="D48:F48"/>
    <mergeCell ref="B49:C49"/>
    <mergeCell ref="D49:E49"/>
    <mergeCell ref="B50:C50"/>
    <mergeCell ref="D50:E50"/>
    <mergeCell ref="A41:C41"/>
    <mergeCell ref="E41:G41"/>
    <mergeCell ref="A42:H42"/>
    <mergeCell ref="A43:F43"/>
    <mergeCell ref="G43:H45"/>
    <mergeCell ref="A44:D44"/>
    <mergeCell ref="E44:F44"/>
    <mergeCell ref="A1:H1"/>
    <mergeCell ref="B2:H2"/>
    <mergeCell ref="A17:C17"/>
    <mergeCell ref="A18:H18"/>
    <mergeCell ref="A33:C33"/>
    <mergeCell ref="A34:H34"/>
    <mergeCell ref="E40:F40"/>
    <mergeCell ref="A40:B40"/>
    <mergeCell ref="A32:B32"/>
    <mergeCell ref="A16:B16"/>
  </mergeCells>
  <hyperlinks>
    <hyperlink ref="A1:H1" location="Cover!A1" display="Go to Cover Page"/>
  </hyperlinks>
  <printOptions horizontalCentered="1"/>
  <pageMargins left="0.25" right="0.25" top="0.75" bottom="0.75" header="0.3" footer="0.3"/>
  <pageSetup scale="65" orientation="portrait" r:id="rId1"/>
  <headerFooter>
    <oddHeader>&amp;C&amp;26 2014 School Grade Worksheet:  &amp;A</oddHeader>
    <oddFooter>&amp;LQuestion regarding this template, call Dr. Yuwadee Wongbundhit at 305-995-1988 or email at ywongbundhit@dadeschools.net&amp;R&amp;A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SchList!$B$1:$B$474</xm:f>
          </x14:formula1>
          <xm:sqref>B2:H2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pageSetUpPr fitToPage="1"/>
  </sheetPr>
  <dimension ref="A1:L42"/>
  <sheetViews>
    <sheetView workbookViewId="0">
      <pane ySplit="2" topLeftCell="A3" activePane="bottomLeft" state="frozen"/>
      <selection pane="bottomLeft" activeCell="B2" sqref="B2:I2"/>
    </sheetView>
  </sheetViews>
  <sheetFormatPr defaultColWidth="8.85546875" defaultRowHeight="15" x14ac:dyDescent="0.25"/>
  <cols>
    <col min="1" max="1" width="18.5703125" style="4" customWidth="1"/>
    <col min="2" max="2" width="12.7109375" style="7" customWidth="1"/>
    <col min="3" max="4" width="12.7109375" style="4" customWidth="1"/>
    <col min="5" max="5" width="15.140625" style="4" customWidth="1"/>
    <col min="6" max="6" width="14.42578125" style="4" customWidth="1"/>
    <col min="7" max="7" width="19.28515625" style="4" customWidth="1"/>
    <col min="8" max="10" width="10.7109375" style="4" customWidth="1"/>
    <col min="11" max="16384" width="8.85546875" style="4"/>
  </cols>
  <sheetData>
    <row r="1" spans="1:9" ht="21" x14ac:dyDescent="0.4">
      <c r="A1" s="170" t="s">
        <v>999</v>
      </c>
      <c r="B1" s="170"/>
      <c r="C1" s="170"/>
      <c r="D1" s="170"/>
      <c r="E1" s="170"/>
      <c r="F1" s="170"/>
      <c r="G1" s="170"/>
      <c r="H1" s="170"/>
      <c r="I1" s="170"/>
    </row>
    <row r="2" spans="1:9" s="2" customFormat="1" ht="40.15" customHeight="1" thickBot="1" x14ac:dyDescent="0.35">
      <c r="A2" s="86" t="s">
        <v>26</v>
      </c>
      <c r="B2" s="210" t="s">
        <v>1000</v>
      </c>
      <c r="C2" s="210"/>
      <c r="D2" s="210"/>
      <c r="E2" s="210"/>
      <c r="F2" s="210"/>
      <c r="G2" s="210"/>
      <c r="H2" s="210"/>
      <c r="I2" s="210"/>
    </row>
    <row r="3" spans="1:9" s="3" customFormat="1" ht="55.9" customHeight="1" x14ac:dyDescent="0.3">
      <c r="A3" s="87" t="s">
        <v>1</v>
      </c>
      <c r="B3" s="106" t="s">
        <v>0</v>
      </c>
      <c r="C3" s="89" t="s">
        <v>1025</v>
      </c>
      <c r="D3" s="89" t="s">
        <v>1026</v>
      </c>
      <c r="E3" s="90" t="s">
        <v>1031</v>
      </c>
      <c r="F3" s="90" t="s">
        <v>1032</v>
      </c>
      <c r="G3" s="91" t="s">
        <v>1029</v>
      </c>
      <c r="H3" s="205" t="s">
        <v>1030</v>
      </c>
      <c r="I3" s="206"/>
    </row>
    <row r="4" spans="1:9" ht="19.899999999999999" customHeight="1" x14ac:dyDescent="0.3">
      <c r="A4" s="93" t="s">
        <v>19</v>
      </c>
      <c r="B4" s="19">
        <v>9</v>
      </c>
      <c r="C4" s="66"/>
      <c r="D4" s="66"/>
      <c r="E4" s="20"/>
      <c r="F4" s="56"/>
      <c r="G4" s="68"/>
      <c r="H4" s="207"/>
      <c r="I4" s="208"/>
    </row>
    <row r="5" spans="1:9" ht="19.899999999999999" customHeight="1" x14ac:dyDescent="0.3">
      <c r="A5" s="93" t="s">
        <v>19</v>
      </c>
      <c r="B5" s="19">
        <v>10</v>
      </c>
      <c r="C5" s="66"/>
      <c r="D5" s="66"/>
      <c r="E5" s="20"/>
      <c r="F5" s="56"/>
      <c r="G5" s="68"/>
      <c r="H5" s="207"/>
      <c r="I5" s="208"/>
    </row>
    <row r="6" spans="1:9" ht="19.899999999999999" customHeight="1" x14ac:dyDescent="0.25">
      <c r="A6" s="95" t="s">
        <v>20</v>
      </c>
      <c r="B6" s="44">
        <v>9</v>
      </c>
      <c r="C6" s="66"/>
      <c r="D6" s="66"/>
      <c r="E6" s="20"/>
      <c r="F6" s="56"/>
      <c r="G6" s="196" t="s">
        <v>17</v>
      </c>
      <c r="H6" s="209"/>
      <c r="I6" s="197"/>
    </row>
    <row r="7" spans="1:9" ht="19.899999999999999" customHeight="1" x14ac:dyDescent="0.25">
      <c r="A7" s="95" t="s">
        <v>20</v>
      </c>
      <c r="B7" s="44">
        <v>10</v>
      </c>
      <c r="C7" s="66"/>
      <c r="D7" s="66"/>
      <c r="E7" s="20"/>
      <c r="F7" s="56"/>
      <c r="G7" s="196"/>
      <c r="H7" s="209"/>
      <c r="I7" s="197"/>
    </row>
    <row r="8" spans="1:9" ht="19.899999999999999" customHeight="1" x14ac:dyDescent="0.3">
      <c r="A8" s="126" t="s">
        <v>18</v>
      </c>
      <c r="B8" s="70"/>
      <c r="C8" s="70">
        <f t="shared" ref="C8:H8" si="0">SUM(C4:C7)</f>
        <v>0</v>
      </c>
      <c r="D8" s="70">
        <f t="shared" si="0"/>
        <v>0</v>
      </c>
      <c r="E8" s="70">
        <f t="shared" si="0"/>
        <v>0</v>
      </c>
      <c r="F8" s="71">
        <f t="shared" si="0"/>
        <v>0</v>
      </c>
      <c r="G8" s="70">
        <f t="shared" si="0"/>
        <v>0</v>
      </c>
      <c r="H8" s="249">
        <f t="shared" si="0"/>
        <v>0</v>
      </c>
      <c r="I8" s="250"/>
    </row>
    <row r="9" spans="1:9" ht="19.899999999999999" customHeight="1" thickBot="1" x14ac:dyDescent="0.35">
      <c r="A9" s="177" t="s">
        <v>27</v>
      </c>
      <c r="B9" s="175"/>
      <c r="C9" s="176"/>
      <c r="D9" s="18" t="str">
        <f>IFERROR(ROUND(D8/C8*100,0),"")</f>
        <v/>
      </c>
      <c r="E9" s="17"/>
      <c r="F9" s="18" t="str">
        <f>IFERROR(ROUND(F8/E8*100,0),"")</f>
        <v/>
      </c>
      <c r="G9" s="16"/>
      <c r="H9" s="251" t="str">
        <f>IFERROR(ROUND(H8/G8*100,0),"")</f>
        <v/>
      </c>
      <c r="I9" s="252"/>
    </row>
    <row r="10" spans="1:9" ht="7.15" customHeight="1" x14ac:dyDescent="0.3">
      <c r="A10" s="221"/>
      <c r="B10" s="222"/>
      <c r="C10" s="222"/>
      <c r="D10" s="222"/>
      <c r="E10" s="222"/>
      <c r="F10" s="222"/>
      <c r="G10" s="222"/>
      <c r="H10" s="222"/>
      <c r="I10" s="223"/>
    </row>
    <row r="11" spans="1:9" s="3" customFormat="1" ht="55.9" customHeight="1" x14ac:dyDescent="0.3">
      <c r="A11" s="98" t="s">
        <v>2</v>
      </c>
      <c r="B11" s="78" t="s">
        <v>0</v>
      </c>
      <c r="C11" s="73" t="s">
        <v>1025</v>
      </c>
      <c r="D11" s="75" t="s">
        <v>1026</v>
      </c>
      <c r="E11" s="76" t="s">
        <v>1031</v>
      </c>
      <c r="F11" s="76" t="s">
        <v>1032</v>
      </c>
      <c r="G11" s="77" t="s">
        <v>1029</v>
      </c>
      <c r="H11" s="253" t="s">
        <v>1030</v>
      </c>
      <c r="I11" s="254"/>
    </row>
    <row r="12" spans="1:9" ht="19.899999999999999" customHeight="1" x14ac:dyDescent="0.3">
      <c r="A12" s="93" t="s">
        <v>1001</v>
      </c>
      <c r="B12" s="43" t="s">
        <v>1003</v>
      </c>
      <c r="C12" s="66"/>
      <c r="D12" s="66"/>
      <c r="E12" s="20"/>
      <c r="F12" s="56"/>
      <c r="G12" s="68"/>
      <c r="H12" s="207"/>
      <c r="I12" s="208"/>
    </row>
    <row r="13" spans="1:9" ht="19.899999999999999" customHeight="1" x14ac:dyDescent="0.25">
      <c r="A13" s="93" t="s">
        <v>1002</v>
      </c>
      <c r="B13" s="43" t="s">
        <v>1003</v>
      </c>
      <c r="C13" s="66"/>
      <c r="D13" s="66"/>
      <c r="E13" s="20"/>
      <c r="F13" s="56"/>
      <c r="G13" s="68"/>
      <c r="H13" s="207"/>
      <c r="I13" s="208"/>
    </row>
    <row r="14" spans="1:9" ht="19.899999999999999" customHeight="1" x14ac:dyDescent="0.25">
      <c r="A14" s="95" t="s">
        <v>21</v>
      </c>
      <c r="B14" s="44">
        <v>9</v>
      </c>
      <c r="C14" s="66"/>
      <c r="D14" s="66"/>
      <c r="E14" s="20"/>
      <c r="F14" s="56"/>
      <c r="G14" s="196" t="s">
        <v>17</v>
      </c>
      <c r="H14" s="209"/>
      <c r="I14" s="197"/>
    </row>
    <row r="15" spans="1:9" ht="19.899999999999999" customHeight="1" x14ac:dyDescent="0.25">
      <c r="A15" s="95" t="s">
        <v>21</v>
      </c>
      <c r="B15" s="44">
        <v>10</v>
      </c>
      <c r="C15" s="66"/>
      <c r="D15" s="66"/>
      <c r="E15" s="20"/>
      <c r="F15" s="56"/>
      <c r="G15" s="196"/>
      <c r="H15" s="209"/>
      <c r="I15" s="197"/>
    </row>
    <row r="16" spans="1:9" ht="19.899999999999999" customHeight="1" x14ac:dyDescent="0.25">
      <c r="A16" s="126" t="s">
        <v>18</v>
      </c>
      <c r="B16" s="70"/>
      <c r="C16" s="70">
        <f t="shared" ref="C16:H16" si="1">SUM(C12:C15)</f>
        <v>0</v>
      </c>
      <c r="D16" s="70">
        <f t="shared" si="1"/>
        <v>0</v>
      </c>
      <c r="E16" s="70">
        <f t="shared" si="1"/>
        <v>0</v>
      </c>
      <c r="F16" s="71">
        <f t="shared" si="1"/>
        <v>0</v>
      </c>
      <c r="G16" s="70">
        <f t="shared" si="1"/>
        <v>0</v>
      </c>
      <c r="H16" s="249">
        <f t="shared" si="1"/>
        <v>0</v>
      </c>
      <c r="I16" s="250"/>
    </row>
    <row r="17" spans="1:12" ht="19.899999999999999" customHeight="1" thickBot="1" x14ac:dyDescent="0.3">
      <c r="A17" s="177" t="s">
        <v>27</v>
      </c>
      <c r="B17" s="175"/>
      <c r="C17" s="176"/>
      <c r="D17" s="18" t="str">
        <f>IFERROR(ROUND(D16/C16*100,0),"")</f>
        <v/>
      </c>
      <c r="E17" s="17"/>
      <c r="F17" s="18" t="str">
        <f>IFERROR(ROUND(F16/E16*100,0),"")</f>
        <v/>
      </c>
      <c r="G17" s="16"/>
      <c r="H17" s="251" t="str">
        <f>IFERROR(ROUND(H16/G16*100,0),"")</f>
        <v/>
      </c>
      <c r="I17" s="252"/>
    </row>
    <row r="18" spans="1:12" ht="7.15" customHeight="1" thickBot="1" x14ac:dyDescent="0.3">
      <c r="A18" s="221"/>
      <c r="B18" s="222"/>
      <c r="C18" s="222"/>
      <c r="D18" s="222"/>
      <c r="E18" s="222"/>
      <c r="F18" s="222"/>
      <c r="G18" s="222"/>
      <c r="H18" s="222"/>
      <c r="I18" s="223"/>
    </row>
    <row r="19" spans="1:12" s="3" customFormat="1" ht="51" customHeight="1" x14ac:dyDescent="0.25">
      <c r="A19" s="98" t="s">
        <v>25</v>
      </c>
      <c r="B19" s="78" t="s">
        <v>0</v>
      </c>
      <c r="C19" s="73" t="s">
        <v>1025</v>
      </c>
      <c r="D19" s="79" t="s">
        <v>1026</v>
      </c>
      <c r="E19" s="128" t="s">
        <v>3</v>
      </c>
      <c r="F19" s="78" t="s">
        <v>0</v>
      </c>
      <c r="G19" s="73" t="s">
        <v>1025</v>
      </c>
      <c r="H19" s="214" t="s">
        <v>1026</v>
      </c>
      <c r="I19" s="246"/>
    </row>
    <row r="20" spans="1:12" ht="19.899999999999999" customHeight="1" x14ac:dyDescent="0.25">
      <c r="A20" s="93" t="s">
        <v>22</v>
      </c>
      <c r="B20" s="44">
        <v>10</v>
      </c>
      <c r="C20" s="66"/>
      <c r="D20" s="34"/>
      <c r="E20" s="39" t="s">
        <v>1035</v>
      </c>
      <c r="F20" s="129" t="s">
        <v>1003</v>
      </c>
      <c r="G20" s="66"/>
      <c r="H20" s="247"/>
      <c r="I20" s="248"/>
    </row>
    <row r="21" spans="1:12" ht="19.899999999999999" customHeight="1" x14ac:dyDescent="0.25">
      <c r="A21" s="95" t="s">
        <v>16</v>
      </c>
      <c r="B21" s="44">
        <v>10</v>
      </c>
      <c r="C21" s="66"/>
      <c r="D21" s="34"/>
      <c r="E21" s="40" t="s">
        <v>23</v>
      </c>
      <c r="F21" s="44">
        <v>10</v>
      </c>
      <c r="G21" s="66"/>
      <c r="H21" s="247"/>
      <c r="I21" s="248"/>
    </row>
    <row r="22" spans="1:12" ht="19.899999999999999" customHeight="1" x14ac:dyDescent="0.25">
      <c r="A22" s="126" t="s">
        <v>18</v>
      </c>
      <c r="B22" s="70"/>
      <c r="C22" s="70">
        <f>SUM(C20:C21)</f>
        <v>0</v>
      </c>
      <c r="D22" s="72">
        <f>SUM(D20:D21)</f>
        <v>0</v>
      </c>
      <c r="E22" s="127" t="s">
        <v>18</v>
      </c>
      <c r="F22" s="70"/>
      <c r="G22" s="70">
        <f>SUM(G20:G21)</f>
        <v>0</v>
      </c>
      <c r="H22" s="255">
        <f>SUM(H20:H21)</f>
        <v>0</v>
      </c>
      <c r="I22" s="256"/>
    </row>
    <row r="23" spans="1:12" ht="19.899999999999999" customHeight="1" thickBot="1" x14ac:dyDescent="0.3">
      <c r="A23" s="177" t="s">
        <v>27</v>
      </c>
      <c r="B23" s="175"/>
      <c r="C23" s="176"/>
      <c r="D23" s="35" t="str">
        <f>IFERROR(ROUND(D22/C22*100,0),"")</f>
        <v/>
      </c>
      <c r="E23" s="174" t="s">
        <v>27</v>
      </c>
      <c r="F23" s="175"/>
      <c r="G23" s="176"/>
      <c r="H23" s="251" t="str">
        <f>IFERROR(ROUND(H22/G22*100,0),"")</f>
        <v/>
      </c>
      <c r="I23" s="252"/>
    </row>
    <row r="24" spans="1:12" ht="7.15" customHeight="1" x14ac:dyDescent="0.25">
      <c r="A24" s="221"/>
      <c r="B24" s="222"/>
      <c r="C24" s="222"/>
      <c r="D24" s="222"/>
      <c r="E24" s="222"/>
      <c r="F24" s="222"/>
      <c r="G24" s="222"/>
      <c r="H24" s="222"/>
      <c r="I24" s="223"/>
    </row>
    <row r="25" spans="1:12" s="3" customFormat="1" ht="19.899999999999999" customHeight="1" x14ac:dyDescent="0.25">
      <c r="A25" s="131" t="s">
        <v>1040</v>
      </c>
      <c r="B25" s="74" t="s">
        <v>0</v>
      </c>
      <c r="C25" s="214" t="s">
        <v>1025</v>
      </c>
      <c r="D25" s="214"/>
      <c r="E25" s="214" t="s">
        <v>1026</v>
      </c>
      <c r="F25" s="214"/>
      <c r="G25" s="214" t="s">
        <v>27</v>
      </c>
      <c r="H25" s="214"/>
      <c r="I25" s="214"/>
    </row>
    <row r="26" spans="1:12" ht="19.899999999999999" customHeight="1" x14ac:dyDescent="0.25">
      <c r="A26" s="21" t="s">
        <v>1034</v>
      </c>
      <c r="B26" s="129" t="s">
        <v>1003</v>
      </c>
      <c r="C26" s="215"/>
      <c r="D26" s="215"/>
      <c r="E26" s="215"/>
      <c r="F26" s="215"/>
      <c r="G26" s="216" t="str">
        <f>IFERROR(ROUND(E26/C26*100,0),"")</f>
        <v/>
      </c>
      <c r="H26" s="216"/>
      <c r="I26" s="216"/>
    </row>
    <row r="27" spans="1:12" ht="36" customHeight="1" x14ac:dyDescent="0.25">
      <c r="A27" s="234" t="s">
        <v>1024</v>
      </c>
      <c r="B27" s="235"/>
      <c r="C27" s="235"/>
      <c r="D27" s="235"/>
      <c r="E27" s="235"/>
      <c r="F27" s="235"/>
      <c r="G27" s="235"/>
      <c r="H27" s="235"/>
      <c r="I27" s="236"/>
    </row>
    <row r="28" spans="1:12" ht="27.6" customHeight="1" x14ac:dyDescent="0.25">
      <c r="A28" s="237" t="s">
        <v>1018</v>
      </c>
      <c r="B28" s="238"/>
      <c r="C28" s="238"/>
      <c r="D28" s="238"/>
      <c r="E28" s="238"/>
      <c r="F28" s="238"/>
      <c r="G28" s="238"/>
      <c r="H28" s="238"/>
      <c r="I28" s="239"/>
    </row>
    <row r="29" spans="1:12" ht="31.9" customHeight="1" x14ac:dyDescent="0.25">
      <c r="A29" s="212" t="s">
        <v>34</v>
      </c>
      <c r="B29" s="213"/>
      <c r="C29" s="213"/>
      <c r="D29" s="213"/>
      <c r="E29" s="241" t="s">
        <v>35</v>
      </c>
      <c r="F29" s="241"/>
      <c r="G29" s="241"/>
      <c r="H29" s="241"/>
      <c r="I29" s="232" t="s">
        <v>18</v>
      </c>
    </row>
    <row r="30" spans="1:12" ht="28.9" customHeight="1" x14ac:dyDescent="0.25">
      <c r="A30" s="114" t="s">
        <v>1</v>
      </c>
      <c r="B30" s="48" t="s">
        <v>2</v>
      </c>
      <c r="C30" s="48" t="s">
        <v>25</v>
      </c>
      <c r="D30" s="48" t="s">
        <v>3</v>
      </c>
      <c r="E30" s="47" t="s">
        <v>1005</v>
      </c>
      <c r="F30" s="47" t="s">
        <v>1006</v>
      </c>
      <c r="G30" s="47" t="s">
        <v>1004</v>
      </c>
      <c r="H30" s="47" t="s">
        <v>1007</v>
      </c>
      <c r="I30" s="232"/>
      <c r="J30" s="13"/>
      <c r="K30" s="13"/>
      <c r="L30" s="13"/>
    </row>
    <row r="31" spans="1:12" ht="24.6" customHeight="1" x14ac:dyDescent="0.25">
      <c r="A31" s="132" t="str">
        <f>D9</f>
        <v/>
      </c>
      <c r="B31" s="133" t="str">
        <f>D17</f>
        <v/>
      </c>
      <c r="C31" s="133" t="str">
        <f>D23</f>
        <v/>
      </c>
      <c r="D31" s="133" t="str">
        <f>H23</f>
        <v/>
      </c>
      <c r="E31" s="122" t="str">
        <f>F9</f>
        <v/>
      </c>
      <c r="F31" s="122" t="str">
        <f>F17</f>
        <v/>
      </c>
      <c r="G31" s="134" t="str">
        <f>H9</f>
        <v/>
      </c>
      <c r="H31" s="134" t="str">
        <f>H17</f>
        <v/>
      </c>
      <c r="I31" s="115">
        <f>SUM(A31:H31)</f>
        <v>0</v>
      </c>
      <c r="J31" s="13"/>
      <c r="K31" s="13"/>
      <c r="L31" s="13"/>
    </row>
    <row r="32" spans="1:12" ht="36" customHeight="1" x14ac:dyDescent="0.25">
      <c r="A32" s="237" t="s">
        <v>1038</v>
      </c>
      <c r="B32" s="238"/>
      <c r="C32" s="238"/>
      <c r="D32" s="238"/>
      <c r="E32" s="238"/>
      <c r="F32" s="238"/>
      <c r="G32" s="238"/>
      <c r="H32" s="238"/>
      <c r="I32" s="240" t="s">
        <v>1017</v>
      </c>
    </row>
    <row r="33" spans="1:9" s="46" customFormat="1" ht="22.9" customHeight="1" x14ac:dyDescent="0.25">
      <c r="A33" s="242" t="s">
        <v>1008</v>
      </c>
      <c r="B33" s="243"/>
      <c r="C33" s="244" t="s">
        <v>1036</v>
      </c>
      <c r="D33" s="244"/>
      <c r="E33" s="245" t="s">
        <v>1037</v>
      </c>
      <c r="F33" s="245"/>
      <c r="G33" s="211" t="s">
        <v>1011</v>
      </c>
      <c r="H33" s="233" t="s">
        <v>18</v>
      </c>
      <c r="I33" s="240"/>
    </row>
    <row r="34" spans="1:9" s="46" customFormat="1" ht="22.9" customHeight="1" x14ac:dyDescent="0.25">
      <c r="A34" s="116" t="s">
        <v>1009</v>
      </c>
      <c r="B34" s="49" t="s">
        <v>1010</v>
      </c>
      <c r="C34" s="50" t="s">
        <v>38</v>
      </c>
      <c r="D34" s="50" t="s">
        <v>12</v>
      </c>
      <c r="E34" s="51" t="s">
        <v>1</v>
      </c>
      <c r="F34" s="51" t="s">
        <v>2</v>
      </c>
      <c r="G34" s="211"/>
      <c r="H34" s="233"/>
      <c r="I34" s="240"/>
    </row>
    <row r="35" spans="1:9" ht="25.9" customHeight="1" x14ac:dyDescent="0.25">
      <c r="A35" s="117"/>
      <c r="B35" s="44"/>
      <c r="C35" s="44"/>
      <c r="D35" s="44"/>
      <c r="E35" s="44"/>
      <c r="F35" s="44"/>
      <c r="G35" s="68" t="str">
        <f>G26</f>
        <v/>
      </c>
      <c r="H35" s="55">
        <f>SUM(A35:G35)</f>
        <v>0</v>
      </c>
      <c r="I35" s="97">
        <f>SUM(I31,H35)</f>
        <v>0</v>
      </c>
    </row>
    <row r="36" spans="1:9" ht="8.4499999999999993" customHeight="1" x14ac:dyDescent="0.25">
      <c r="A36" s="219"/>
      <c r="B36" s="220"/>
      <c r="C36" s="220"/>
      <c r="D36" s="220"/>
      <c r="E36" s="220"/>
      <c r="F36" s="224" t="s">
        <v>39</v>
      </c>
      <c r="G36" s="226" t="str">
        <f>IF(OR(I35=0,I35="",A35="",B35="",C35="",D35="",E35="",F35="",G35="",H35=""),"Missing some data",VLOOKUP(I35,'SG Scale'!$A$16:$B$20,2,TRUE))</f>
        <v>Missing some data</v>
      </c>
      <c r="H36" s="228" t="s">
        <v>1039</v>
      </c>
      <c r="I36" s="229"/>
    </row>
    <row r="37" spans="1:9" ht="26.45" customHeight="1" x14ac:dyDescent="0.25">
      <c r="A37" s="217" t="s">
        <v>40</v>
      </c>
      <c r="B37" s="218"/>
      <c r="C37" s="218"/>
      <c r="D37" s="218"/>
      <c r="E37" s="218"/>
      <c r="F37" s="224"/>
      <c r="G37" s="226"/>
      <c r="H37" s="228"/>
      <c r="I37" s="229"/>
    </row>
    <row r="38" spans="1:9" ht="21" customHeight="1" x14ac:dyDescent="0.25">
      <c r="A38" s="118" t="s">
        <v>4</v>
      </c>
      <c r="B38" s="52" t="s">
        <v>5</v>
      </c>
      <c r="C38" s="53" t="s">
        <v>6</v>
      </c>
      <c r="D38" s="52" t="s">
        <v>7</v>
      </c>
      <c r="E38" s="54" t="s">
        <v>8</v>
      </c>
      <c r="F38" s="224"/>
      <c r="G38" s="226"/>
      <c r="H38" s="228"/>
      <c r="I38" s="229"/>
    </row>
    <row r="39" spans="1:9" ht="21" customHeight="1" thickBot="1" x14ac:dyDescent="0.3">
      <c r="A39" s="119" t="s">
        <v>1012</v>
      </c>
      <c r="B39" s="120" t="s">
        <v>1013</v>
      </c>
      <c r="C39" s="120" t="s">
        <v>1014</v>
      </c>
      <c r="D39" s="120" t="s">
        <v>1015</v>
      </c>
      <c r="E39" s="121" t="s">
        <v>1016</v>
      </c>
      <c r="F39" s="225"/>
      <c r="G39" s="227"/>
      <c r="H39" s="230"/>
      <c r="I39" s="231"/>
    </row>
    <row r="40" spans="1:9" x14ac:dyDescent="0.25">
      <c r="B40" s="4"/>
      <c r="C40" s="2"/>
      <c r="D40" s="2"/>
      <c r="E40" s="2"/>
      <c r="F40" s="2"/>
      <c r="G40" s="130"/>
    </row>
    <row r="41" spans="1:9" x14ac:dyDescent="0.25">
      <c r="B41" s="4"/>
      <c r="C41" s="2"/>
      <c r="D41" s="2"/>
      <c r="E41" s="2"/>
      <c r="F41" s="2"/>
    </row>
    <row r="42" spans="1:9" x14ac:dyDescent="0.25">
      <c r="B42" s="4"/>
      <c r="C42" s="2"/>
      <c r="D42" s="2"/>
      <c r="E42" s="2"/>
      <c r="F42" s="2"/>
    </row>
  </sheetData>
  <sheetProtection selectLockedCells="1"/>
  <mergeCells count="49">
    <mergeCell ref="A10:I10"/>
    <mergeCell ref="H19:I19"/>
    <mergeCell ref="H20:I20"/>
    <mergeCell ref="H8:I8"/>
    <mergeCell ref="H9:I9"/>
    <mergeCell ref="H11:I11"/>
    <mergeCell ref="H12:I12"/>
    <mergeCell ref="H13:I13"/>
    <mergeCell ref="G14:I15"/>
    <mergeCell ref="A9:C9"/>
    <mergeCell ref="H16:I16"/>
    <mergeCell ref="H17:I17"/>
    <mergeCell ref="A18:I18"/>
    <mergeCell ref="A37:E37"/>
    <mergeCell ref="A36:E36"/>
    <mergeCell ref="A24:I24"/>
    <mergeCell ref="F36:F39"/>
    <mergeCell ref="G36:G39"/>
    <mergeCell ref="H36:I39"/>
    <mergeCell ref="I29:I30"/>
    <mergeCell ref="H33:H34"/>
    <mergeCell ref="A27:I27"/>
    <mergeCell ref="A28:I28"/>
    <mergeCell ref="I32:I34"/>
    <mergeCell ref="E29:H29"/>
    <mergeCell ref="A32:H32"/>
    <mergeCell ref="A33:B33"/>
    <mergeCell ref="C33:D33"/>
    <mergeCell ref="E33:F33"/>
    <mergeCell ref="G33:G34"/>
    <mergeCell ref="A17:C17"/>
    <mergeCell ref="A23:C23"/>
    <mergeCell ref="E23:G23"/>
    <mergeCell ref="A29:D29"/>
    <mergeCell ref="C25:D25"/>
    <mergeCell ref="C26:D26"/>
    <mergeCell ref="E25:F25"/>
    <mergeCell ref="E26:F26"/>
    <mergeCell ref="G25:I25"/>
    <mergeCell ref="G26:I26"/>
    <mergeCell ref="H22:I22"/>
    <mergeCell ref="H23:I23"/>
    <mergeCell ref="H21:I21"/>
    <mergeCell ref="A1:I1"/>
    <mergeCell ref="H3:I3"/>
    <mergeCell ref="H4:I4"/>
    <mergeCell ref="H5:I5"/>
    <mergeCell ref="G6:I7"/>
    <mergeCell ref="B2:I2"/>
  </mergeCells>
  <hyperlinks>
    <hyperlink ref="A1:H1" location="Cover!A1" display="Go to Cover Page"/>
  </hyperlinks>
  <printOptions horizontalCentered="1"/>
  <pageMargins left="0.25" right="0.25" top="0.75" bottom="0.75" header="0.3" footer="0.3"/>
  <pageSetup scale="74" orientation="portrait" r:id="rId1"/>
  <headerFooter>
    <oddHeader>&amp;C&amp;26 2014 School Grade Worksheet:  &amp;A</oddHeader>
    <oddFooter>&amp;LQuestion regarding this template, call Dr. Yuwadee Wongbundhit at 305-995-1988 or email at ywongbundhit@dadeschools.net&amp;R&amp;A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SchList!$B$1:$B$474</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7"/>
  <sheetViews>
    <sheetView workbookViewId="0">
      <selection activeCell="H18" sqref="H18"/>
    </sheetView>
  </sheetViews>
  <sheetFormatPr defaultRowHeight="15" x14ac:dyDescent="0.25"/>
  <cols>
    <col min="1" max="1" width="13.7109375" customWidth="1"/>
  </cols>
  <sheetData>
    <row r="1" spans="1:3" ht="14.45" x14ac:dyDescent="0.3">
      <c r="A1" t="s">
        <v>28</v>
      </c>
      <c r="B1" t="s">
        <v>0</v>
      </c>
    </row>
    <row r="2" spans="1:3" ht="14.45" x14ac:dyDescent="0.3">
      <c r="A2" s="1">
        <v>0</v>
      </c>
      <c r="B2" s="1" t="s">
        <v>8</v>
      </c>
    </row>
    <row r="3" spans="1:3" ht="14.45" x14ac:dyDescent="0.3">
      <c r="A3" s="1">
        <v>395</v>
      </c>
      <c r="B3" s="1" t="s">
        <v>7</v>
      </c>
      <c r="C3">
        <f>A3/800</f>
        <v>0.49375000000000002</v>
      </c>
    </row>
    <row r="4" spans="1:3" ht="14.45" x14ac:dyDescent="0.3">
      <c r="A4" s="1">
        <v>435</v>
      </c>
      <c r="B4" s="1" t="s">
        <v>6</v>
      </c>
      <c r="C4">
        <f t="shared" ref="C4:C6" si="0">A4/800</f>
        <v>0.54374999999999996</v>
      </c>
    </row>
    <row r="5" spans="1:3" ht="14.45" x14ac:dyDescent="0.3">
      <c r="A5" s="1">
        <v>495</v>
      </c>
      <c r="B5" s="1" t="s">
        <v>5</v>
      </c>
      <c r="C5">
        <f t="shared" si="0"/>
        <v>0.61875000000000002</v>
      </c>
    </row>
    <row r="6" spans="1:3" ht="14.45" x14ac:dyDescent="0.3">
      <c r="A6" s="1">
        <v>525</v>
      </c>
      <c r="B6" s="1" t="s">
        <v>4</v>
      </c>
      <c r="C6">
        <f t="shared" si="0"/>
        <v>0.65625</v>
      </c>
    </row>
    <row r="8" spans="1:3" ht="14.45" x14ac:dyDescent="0.3">
      <c r="A8" t="s">
        <v>29</v>
      </c>
    </row>
    <row r="9" spans="1:3" ht="14.45" x14ac:dyDescent="0.3">
      <c r="A9" s="1">
        <v>0</v>
      </c>
      <c r="B9" s="1" t="s">
        <v>8</v>
      </c>
    </row>
    <row r="10" spans="1:3" ht="14.45" x14ac:dyDescent="0.3">
      <c r="A10" s="1">
        <v>445</v>
      </c>
      <c r="B10" s="1" t="s">
        <v>7</v>
      </c>
      <c r="C10">
        <f>A10/900</f>
        <v>0.49444444444444446</v>
      </c>
    </row>
    <row r="11" spans="1:3" ht="14.45" x14ac:dyDescent="0.3">
      <c r="A11" s="1">
        <v>490</v>
      </c>
      <c r="B11" s="1" t="s">
        <v>6</v>
      </c>
      <c r="C11">
        <f t="shared" ref="C11:C13" si="1">A11/900</f>
        <v>0.5444444444444444</v>
      </c>
    </row>
    <row r="12" spans="1:3" ht="14.45" x14ac:dyDescent="0.3">
      <c r="A12" s="1">
        <v>560</v>
      </c>
      <c r="B12" s="1" t="s">
        <v>5</v>
      </c>
      <c r="C12">
        <f t="shared" si="1"/>
        <v>0.62222222222222223</v>
      </c>
    </row>
    <row r="13" spans="1:3" ht="14.45" x14ac:dyDescent="0.3">
      <c r="A13" s="1">
        <v>590</v>
      </c>
      <c r="B13" s="1" t="s">
        <v>4</v>
      </c>
      <c r="C13">
        <f t="shared" si="1"/>
        <v>0.65555555555555556</v>
      </c>
    </row>
    <row r="15" spans="1:3" ht="14.45" x14ac:dyDescent="0.3">
      <c r="A15" t="s">
        <v>30</v>
      </c>
    </row>
    <row r="16" spans="1:3" ht="14.45" x14ac:dyDescent="0.3">
      <c r="A16" s="1">
        <v>0</v>
      </c>
      <c r="B16" s="1" t="s">
        <v>8</v>
      </c>
    </row>
    <row r="17" spans="1:3" x14ac:dyDescent="0.25">
      <c r="A17" s="1">
        <v>800</v>
      </c>
      <c r="B17" s="1" t="s">
        <v>7</v>
      </c>
      <c r="C17">
        <f>A17/1600</f>
        <v>0.5</v>
      </c>
    </row>
    <row r="18" spans="1:3" x14ac:dyDescent="0.25">
      <c r="A18" s="1">
        <v>880</v>
      </c>
      <c r="B18" s="1" t="s">
        <v>6</v>
      </c>
      <c r="C18">
        <f t="shared" ref="C18:C20" si="2">A18/1600</f>
        <v>0.55000000000000004</v>
      </c>
    </row>
    <row r="19" spans="1:3" x14ac:dyDescent="0.25">
      <c r="A19" s="1">
        <v>1040</v>
      </c>
      <c r="B19" s="1" t="s">
        <v>5</v>
      </c>
      <c r="C19">
        <f t="shared" si="2"/>
        <v>0.65</v>
      </c>
    </row>
    <row r="20" spans="1:3" x14ac:dyDescent="0.25">
      <c r="A20" s="1">
        <v>1120</v>
      </c>
      <c r="B20" s="1" t="s">
        <v>4</v>
      </c>
      <c r="C20">
        <f t="shared" si="2"/>
        <v>0.7</v>
      </c>
    </row>
    <row r="22" spans="1:3" x14ac:dyDescent="0.25">
      <c r="A22" t="s">
        <v>32</v>
      </c>
    </row>
    <row r="23" spans="1:3" x14ac:dyDescent="0.25">
      <c r="A23" s="1"/>
      <c r="B23" s="1" t="s">
        <v>8</v>
      </c>
    </row>
    <row r="24" spans="1:3" x14ac:dyDescent="0.25">
      <c r="A24" s="1"/>
      <c r="B24" s="1" t="s">
        <v>7</v>
      </c>
      <c r="C24">
        <f>A24/1700</f>
        <v>0</v>
      </c>
    </row>
    <row r="25" spans="1:3" x14ac:dyDescent="0.25">
      <c r="A25" s="1"/>
      <c r="B25" s="1" t="s">
        <v>6</v>
      </c>
      <c r="C25">
        <f t="shared" ref="C25:C27" si="3">A25/1700</f>
        <v>0</v>
      </c>
    </row>
    <row r="26" spans="1:3" x14ac:dyDescent="0.25">
      <c r="A26" s="1"/>
      <c r="B26" s="1" t="s">
        <v>5</v>
      </c>
      <c r="C26">
        <f t="shared" si="3"/>
        <v>0</v>
      </c>
    </row>
    <row r="27" spans="1:3" x14ac:dyDescent="0.25">
      <c r="A27" s="1"/>
      <c r="B27" s="1" t="s">
        <v>4</v>
      </c>
      <c r="C27">
        <f t="shared" si="3"/>
        <v>0</v>
      </c>
    </row>
  </sheetData>
  <sortState ref="A2:B6">
    <sortCondition ref="A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74"/>
  <sheetViews>
    <sheetView workbookViewId="0">
      <selection sqref="A1:H1"/>
    </sheetView>
  </sheetViews>
  <sheetFormatPr defaultRowHeight="15" x14ac:dyDescent="0.25"/>
  <cols>
    <col min="1" max="1" width="7.42578125" customWidth="1"/>
    <col min="2" max="2" width="34.28515625" bestFit="1" customWidth="1"/>
    <col min="3" max="3" width="16.7109375" style="42" bestFit="1" customWidth="1"/>
  </cols>
  <sheetData>
    <row r="1" spans="1:3" s="41" customFormat="1" ht="43.15" x14ac:dyDescent="0.3">
      <c r="A1" s="41" t="s">
        <v>45</v>
      </c>
      <c r="B1" s="41" t="s">
        <v>1000</v>
      </c>
      <c r="C1" s="41" t="s">
        <v>46</v>
      </c>
    </row>
    <row r="2" spans="1:3" ht="14.45" x14ac:dyDescent="0.3">
      <c r="A2" t="s">
        <v>695</v>
      </c>
      <c r="B2" t="s">
        <v>696</v>
      </c>
      <c r="C2" s="42" t="s">
        <v>52</v>
      </c>
    </row>
    <row r="3" spans="1:3" ht="14.45" x14ac:dyDescent="0.3">
      <c r="A3" t="s">
        <v>122</v>
      </c>
      <c r="B3" t="s">
        <v>123</v>
      </c>
      <c r="C3" s="42" t="s">
        <v>52</v>
      </c>
    </row>
    <row r="4" spans="1:3" ht="14.45" x14ac:dyDescent="0.3">
      <c r="A4" t="s">
        <v>977</v>
      </c>
      <c r="B4" t="s">
        <v>978</v>
      </c>
      <c r="C4" s="42" t="s">
        <v>55</v>
      </c>
    </row>
    <row r="5" spans="1:3" ht="14.45" x14ac:dyDescent="0.3">
      <c r="A5" t="s">
        <v>531</v>
      </c>
      <c r="B5" t="s">
        <v>532</v>
      </c>
      <c r="C5" s="42" t="s">
        <v>52</v>
      </c>
    </row>
    <row r="6" spans="1:3" ht="14.45" x14ac:dyDescent="0.3">
      <c r="A6" t="s">
        <v>807</v>
      </c>
      <c r="B6" t="s">
        <v>808</v>
      </c>
      <c r="C6" s="42" t="s">
        <v>52</v>
      </c>
    </row>
    <row r="7" spans="1:3" ht="14.45" x14ac:dyDescent="0.3">
      <c r="A7" t="s">
        <v>369</v>
      </c>
      <c r="B7" t="s">
        <v>370</v>
      </c>
      <c r="C7" s="42" t="s">
        <v>55</v>
      </c>
    </row>
    <row r="8" spans="1:3" ht="14.45" x14ac:dyDescent="0.3">
      <c r="A8" t="s">
        <v>337</v>
      </c>
      <c r="B8" t="s">
        <v>338</v>
      </c>
      <c r="C8" s="42" t="s">
        <v>52</v>
      </c>
    </row>
    <row r="9" spans="1:3" ht="14.45" x14ac:dyDescent="0.3">
      <c r="A9" t="s">
        <v>339</v>
      </c>
      <c r="B9" t="s">
        <v>340</v>
      </c>
      <c r="C9" s="42" t="s">
        <v>52</v>
      </c>
    </row>
    <row r="10" spans="1:3" ht="14.45" x14ac:dyDescent="0.3">
      <c r="A10" t="s">
        <v>335</v>
      </c>
      <c r="B10" t="s">
        <v>336</v>
      </c>
      <c r="C10" s="42" t="s">
        <v>52</v>
      </c>
    </row>
    <row r="11" spans="1:3" ht="14.45" x14ac:dyDescent="0.3">
      <c r="A11" t="s">
        <v>431</v>
      </c>
      <c r="B11" t="s">
        <v>432</v>
      </c>
      <c r="C11" s="42" t="s">
        <v>55</v>
      </c>
    </row>
    <row r="12" spans="1:3" ht="14.45" x14ac:dyDescent="0.3">
      <c r="A12" t="s">
        <v>47</v>
      </c>
      <c r="B12" t="s">
        <v>48</v>
      </c>
      <c r="C12" s="42" t="s">
        <v>49</v>
      </c>
    </row>
    <row r="13" spans="1:3" ht="14.45" x14ac:dyDescent="0.3">
      <c r="A13" t="s">
        <v>637</v>
      </c>
      <c r="B13" t="s">
        <v>638</v>
      </c>
      <c r="C13" s="42" t="s">
        <v>60</v>
      </c>
    </row>
    <row r="14" spans="1:3" ht="14.45" x14ac:dyDescent="0.3">
      <c r="A14" t="s">
        <v>835</v>
      </c>
      <c r="B14" t="s">
        <v>836</v>
      </c>
      <c r="C14" s="42" t="s">
        <v>65</v>
      </c>
    </row>
    <row r="15" spans="1:3" ht="14.45" x14ac:dyDescent="0.3">
      <c r="A15" t="s">
        <v>579</v>
      </c>
      <c r="B15" t="s">
        <v>580</v>
      </c>
      <c r="C15" s="42" t="s">
        <v>52</v>
      </c>
    </row>
    <row r="16" spans="1:3" x14ac:dyDescent="0.25">
      <c r="A16" t="s">
        <v>975</v>
      </c>
      <c r="B16" t="s">
        <v>976</v>
      </c>
      <c r="C16" s="42" t="s">
        <v>298</v>
      </c>
    </row>
    <row r="17" spans="1:3" x14ac:dyDescent="0.25">
      <c r="A17" t="s">
        <v>971</v>
      </c>
      <c r="B17" t="s">
        <v>972</v>
      </c>
      <c r="C17" s="42" t="s">
        <v>298</v>
      </c>
    </row>
    <row r="18" spans="1:3" x14ac:dyDescent="0.25">
      <c r="A18" t="s">
        <v>210</v>
      </c>
      <c r="B18" t="s">
        <v>211</v>
      </c>
      <c r="C18" s="42" t="s">
        <v>65</v>
      </c>
    </row>
    <row r="19" spans="1:3" x14ac:dyDescent="0.25">
      <c r="A19" t="s">
        <v>795</v>
      </c>
      <c r="B19" t="s">
        <v>796</v>
      </c>
      <c r="C19" s="42" t="s">
        <v>65</v>
      </c>
    </row>
    <row r="20" spans="1:3" x14ac:dyDescent="0.25">
      <c r="A20" t="s">
        <v>653</v>
      </c>
      <c r="B20" t="s">
        <v>654</v>
      </c>
      <c r="C20" s="42" t="s">
        <v>65</v>
      </c>
    </row>
    <row r="21" spans="1:3" x14ac:dyDescent="0.25">
      <c r="A21" t="s">
        <v>110</v>
      </c>
      <c r="B21" t="s">
        <v>111</v>
      </c>
      <c r="C21" s="42" t="s">
        <v>65</v>
      </c>
    </row>
    <row r="22" spans="1:3" x14ac:dyDescent="0.25">
      <c r="A22" t="s">
        <v>132</v>
      </c>
      <c r="B22" t="s">
        <v>133</v>
      </c>
      <c r="C22" s="42" t="s">
        <v>52</v>
      </c>
    </row>
    <row r="23" spans="1:3" x14ac:dyDescent="0.25">
      <c r="A23" t="s">
        <v>629</v>
      </c>
      <c r="B23" t="s">
        <v>630</v>
      </c>
      <c r="C23" s="42" t="s">
        <v>52</v>
      </c>
    </row>
    <row r="24" spans="1:3" x14ac:dyDescent="0.25">
      <c r="A24" t="s">
        <v>911</v>
      </c>
      <c r="B24" t="s">
        <v>912</v>
      </c>
      <c r="C24" s="42" t="s">
        <v>52</v>
      </c>
    </row>
    <row r="25" spans="1:3" x14ac:dyDescent="0.25">
      <c r="A25" t="s">
        <v>70</v>
      </c>
      <c r="B25" t="s">
        <v>71</v>
      </c>
      <c r="C25" s="42" t="s">
        <v>55</v>
      </c>
    </row>
    <row r="26" spans="1:3" x14ac:dyDescent="0.25">
      <c r="A26" t="s">
        <v>921</v>
      </c>
      <c r="B26" t="s">
        <v>922</v>
      </c>
      <c r="C26" s="42" t="s">
        <v>49</v>
      </c>
    </row>
    <row r="27" spans="1:3" x14ac:dyDescent="0.25">
      <c r="A27" t="s">
        <v>649</v>
      </c>
      <c r="B27" t="s">
        <v>650</v>
      </c>
      <c r="C27" s="42" t="s">
        <v>49</v>
      </c>
    </row>
    <row r="28" spans="1:3" x14ac:dyDescent="0.25">
      <c r="A28" t="s">
        <v>689</v>
      </c>
      <c r="B28" t="s">
        <v>690</v>
      </c>
      <c r="C28" s="42" t="s">
        <v>52</v>
      </c>
    </row>
    <row r="29" spans="1:3" x14ac:dyDescent="0.25">
      <c r="A29" t="s">
        <v>647</v>
      </c>
      <c r="B29" t="s">
        <v>648</v>
      </c>
      <c r="C29" s="42" t="s">
        <v>52</v>
      </c>
    </row>
    <row r="30" spans="1:3" x14ac:dyDescent="0.25">
      <c r="A30" t="s">
        <v>685</v>
      </c>
      <c r="B30" t="s">
        <v>686</v>
      </c>
      <c r="C30" s="42" t="s">
        <v>52</v>
      </c>
    </row>
    <row r="31" spans="1:3" x14ac:dyDescent="0.25">
      <c r="A31" t="s">
        <v>76</v>
      </c>
      <c r="B31" t="s">
        <v>77</v>
      </c>
      <c r="C31" s="42" t="s">
        <v>55</v>
      </c>
    </row>
    <row r="32" spans="1:3" x14ac:dyDescent="0.25">
      <c r="A32" t="s">
        <v>170</v>
      </c>
      <c r="B32" t="s">
        <v>171</v>
      </c>
      <c r="C32" s="42" t="s">
        <v>52</v>
      </c>
    </row>
    <row r="33" spans="1:3" x14ac:dyDescent="0.25">
      <c r="A33" t="s">
        <v>88</v>
      </c>
      <c r="B33" t="s">
        <v>89</v>
      </c>
      <c r="C33" s="42" t="s">
        <v>65</v>
      </c>
    </row>
    <row r="34" spans="1:3" x14ac:dyDescent="0.25">
      <c r="A34" t="s">
        <v>82</v>
      </c>
      <c r="B34" t="s">
        <v>83</v>
      </c>
      <c r="C34" s="42" t="s">
        <v>49</v>
      </c>
    </row>
    <row r="35" spans="1:3" x14ac:dyDescent="0.25">
      <c r="A35" t="s">
        <v>84</v>
      </c>
      <c r="B35" t="s">
        <v>85</v>
      </c>
      <c r="C35" s="42" t="s">
        <v>55</v>
      </c>
    </row>
    <row r="36" spans="1:3" x14ac:dyDescent="0.25">
      <c r="A36" t="s">
        <v>963</v>
      </c>
      <c r="B36" t="s">
        <v>964</v>
      </c>
      <c r="C36" s="42" t="s">
        <v>65</v>
      </c>
    </row>
    <row r="37" spans="1:3" x14ac:dyDescent="0.25">
      <c r="A37" t="s">
        <v>405</v>
      </c>
      <c r="B37" t="s">
        <v>406</v>
      </c>
      <c r="C37" s="42" t="s">
        <v>65</v>
      </c>
    </row>
    <row r="38" spans="1:3" x14ac:dyDescent="0.25">
      <c r="A38" t="s">
        <v>94</v>
      </c>
      <c r="B38" t="s">
        <v>95</v>
      </c>
      <c r="C38" s="42" t="s">
        <v>49</v>
      </c>
    </row>
    <row r="39" spans="1:3" x14ac:dyDescent="0.25">
      <c r="A39" t="s">
        <v>519</v>
      </c>
      <c r="B39" t="s">
        <v>520</v>
      </c>
      <c r="C39" s="42" t="s">
        <v>52</v>
      </c>
    </row>
    <row r="40" spans="1:3" x14ac:dyDescent="0.25">
      <c r="A40" t="s">
        <v>517</v>
      </c>
      <c r="B40" t="s">
        <v>518</v>
      </c>
      <c r="C40" s="42" t="s">
        <v>65</v>
      </c>
    </row>
    <row r="41" spans="1:3" x14ac:dyDescent="0.25">
      <c r="A41" t="s">
        <v>252</v>
      </c>
      <c r="B41" t="s">
        <v>253</v>
      </c>
      <c r="C41" s="42" t="s">
        <v>55</v>
      </c>
    </row>
    <row r="42" spans="1:3" x14ac:dyDescent="0.25">
      <c r="A42" t="s">
        <v>96</v>
      </c>
      <c r="B42" t="s">
        <v>97</v>
      </c>
      <c r="C42" s="42" t="s">
        <v>49</v>
      </c>
    </row>
    <row r="43" spans="1:3" x14ac:dyDescent="0.25">
      <c r="A43" t="s">
        <v>102</v>
      </c>
      <c r="B43" t="s">
        <v>103</v>
      </c>
      <c r="C43" s="42" t="s">
        <v>65</v>
      </c>
    </row>
    <row r="44" spans="1:3" x14ac:dyDescent="0.25">
      <c r="A44" t="s">
        <v>116</v>
      </c>
      <c r="B44" t="s">
        <v>117</v>
      </c>
      <c r="C44" s="42" t="s">
        <v>60</v>
      </c>
    </row>
    <row r="45" spans="1:3" x14ac:dyDescent="0.25">
      <c r="A45" t="s">
        <v>124</v>
      </c>
      <c r="B45" t="s">
        <v>125</v>
      </c>
      <c r="C45" s="42" t="s">
        <v>49</v>
      </c>
    </row>
    <row r="46" spans="1:3" x14ac:dyDescent="0.25">
      <c r="A46" t="s">
        <v>63</v>
      </c>
      <c r="B46" t="s">
        <v>64</v>
      </c>
      <c r="C46" s="42" t="s">
        <v>65</v>
      </c>
    </row>
    <row r="47" spans="1:3" x14ac:dyDescent="0.25">
      <c r="A47" t="s">
        <v>967</v>
      </c>
      <c r="B47" t="s">
        <v>968</v>
      </c>
      <c r="C47" s="42" t="s">
        <v>60</v>
      </c>
    </row>
    <row r="48" spans="1:3" x14ac:dyDescent="0.25">
      <c r="A48" t="s">
        <v>126</v>
      </c>
      <c r="B48" t="s">
        <v>127</v>
      </c>
      <c r="C48" s="42" t="s">
        <v>49</v>
      </c>
    </row>
    <row r="49" spans="1:3" x14ac:dyDescent="0.25">
      <c r="A49" t="s">
        <v>128</v>
      </c>
      <c r="B49" t="s">
        <v>129</v>
      </c>
      <c r="C49" s="42" t="s">
        <v>65</v>
      </c>
    </row>
    <row r="50" spans="1:3" x14ac:dyDescent="0.25">
      <c r="A50" t="s">
        <v>248</v>
      </c>
      <c r="B50" t="s">
        <v>249</v>
      </c>
      <c r="C50" s="42" t="s">
        <v>52</v>
      </c>
    </row>
    <row r="51" spans="1:3" x14ac:dyDescent="0.25">
      <c r="A51" t="s">
        <v>515</v>
      </c>
      <c r="B51" t="s">
        <v>516</v>
      </c>
      <c r="C51" s="42" t="s">
        <v>52</v>
      </c>
    </row>
    <row r="52" spans="1:3" x14ac:dyDescent="0.25">
      <c r="A52" t="s">
        <v>349</v>
      </c>
      <c r="B52" t="s">
        <v>350</v>
      </c>
      <c r="C52" s="42" t="s">
        <v>52</v>
      </c>
    </row>
    <row r="53" spans="1:3" x14ac:dyDescent="0.25">
      <c r="A53" t="s">
        <v>238</v>
      </c>
      <c r="B53" t="s">
        <v>239</v>
      </c>
      <c r="C53" s="42" t="s">
        <v>52</v>
      </c>
    </row>
    <row r="54" spans="1:3" x14ac:dyDescent="0.25">
      <c r="A54" t="s">
        <v>136</v>
      </c>
      <c r="B54" t="s">
        <v>137</v>
      </c>
      <c r="C54" s="42" t="s">
        <v>55</v>
      </c>
    </row>
    <row r="55" spans="1:3" x14ac:dyDescent="0.25">
      <c r="A55" t="s">
        <v>659</v>
      </c>
      <c r="B55" t="s">
        <v>660</v>
      </c>
      <c r="C55" s="42" t="s">
        <v>60</v>
      </c>
    </row>
    <row r="56" spans="1:3" x14ac:dyDescent="0.25">
      <c r="A56" t="s">
        <v>997</v>
      </c>
      <c r="B56" t="s">
        <v>998</v>
      </c>
      <c r="C56" s="42" t="s">
        <v>298</v>
      </c>
    </row>
    <row r="57" spans="1:3" x14ac:dyDescent="0.25">
      <c r="A57" t="s">
        <v>142</v>
      </c>
      <c r="B57" t="s">
        <v>143</v>
      </c>
      <c r="C57" s="42" t="s">
        <v>65</v>
      </c>
    </row>
    <row r="58" spans="1:3" x14ac:dyDescent="0.25">
      <c r="A58" t="s">
        <v>148</v>
      </c>
      <c r="B58" t="s">
        <v>149</v>
      </c>
      <c r="C58" s="42" t="s">
        <v>49</v>
      </c>
    </row>
    <row r="59" spans="1:3" x14ac:dyDescent="0.25">
      <c r="A59" t="s">
        <v>144</v>
      </c>
      <c r="B59" t="s">
        <v>145</v>
      </c>
      <c r="C59" s="42" t="s">
        <v>49</v>
      </c>
    </row>
    <row r="60" spans="1:3" x14ac:dyDescent="0.25">
      <c r="A60" t="s">
        <v>687</v>
      </c>
      <c r="B60" t="s">
        <v>688</v>
      </c>
      <c r="C60" s="42" t="s">
        <v>60</v>
      </c>
    </row>
    <row r="61" spans="1:3" x14ac:dyDescent="0.25">
      <c r="A61" t="s">
        <v>146</v>
      </c>
      <c r="B61" t="s">
        <v>147</v>
      </c>
      <c r="C61" s="42" t="s">
        <v>60</v>
      </c>
    </row>
    <row r="62" spans="1:3" x14ac:dyDescent="0.25">
      <c r="A62" t="s">
        <v>150</v>
      </c>
      <c r="B62" t="s">
        <v>151</v>
      </c>
      <c r="C62" s="42" t="s">
        <v>60</v>
      </c>
    </row>
    <row r="63" spans="1:3" x14ac:dyDescent="0.25">
      <c r="A63" t="s">
        <v>679</v>
      </c>
      <c r="B63" t="s">
        <v>680</v>
      </c>
      <c r="C63" s="42" t="s">
        <v>60</v>
      </c>
    </row>
    <row r="64" spans="1:3" x14ac:dyDescent="0.25">
      <c r="A64" t="s">
        <v>607</v>
      </c>
      <c r="B64" t="s">
        <v>608</v>
      </c>
      <c r="C64" s="42" t="s">
        <v>55</v>
      </c>
    </row>
    <row r="65" spans="1:3" x14ac:dyDescent="0.25">
      <c r="A65" t="s">
        <v>104</v>
      </c>
      <c r="B65" t="s">
        <v>105</v>
      </c>
      <c r="C65" s="42" t="s">
        <v>55</v>
      </c>
    </row>
    <row r="66" spans="1:3" x14ac:dyDescent="0.25">
      <c r="A66" t="s">
        <v>114</v>
      </c>
      <c r="B66" t="s">
        <v>115</v>
      </c>
      <c r="C66" s="42" t="s">
        <v>49</v>
      </c>
    </row>
    <row r="67" spans="1:3" x14ac:dyDescent="0.25">
      <c r="A67" t="s">
        <v>619</v>
      </c>
      <c r="B67" t="s">
        <v>620</v>
      </c>
      <c r="C67" s="42" t="s">
        <v>60</v>
      </c>
    </row>
    <row r="68" spans="1:3" x14ac:dyDescent="0.25">
      <c r="A68" t="s">
        <v>204</v>
      </c>
      <c r="B68" t="s">
        <v>205</v>
      </c>
      <c r="C68" s="42" t="s">
        <v>60</v>
      </c>
    </row>
    <row r="69" spans="1:3" x14ac:dyDescent="0.25">
      <c r="A69" t="s">
        <v>707</v>
      </c>
      <c r="B69" t="s">
        <v>708</v>
      </c>
      <c r="C69" s="42" t="s">
        <v>60</v>
      </c>
    </row>
    <row r="70" spans="1:3" x14ac:dyDescent="0.25">
      <c r="A70" t="s">
        <v>276</v>
      </c>
      <c r="B70" t="s">
        <v>277</v>
      </c>
      <c r="C70" s="42" t="s">
        <v>55</v>
      </c>
    </row>
    <row r="71" spans="1:3" x14ac:dyDescent="0.25">
      <c r="A71" t="s">
        <v>873</v>
      </c>
      <c r="B71" t="s">
        <v>874</v>
      </c>
      <c r="C71" s="42" t="s">
        <v>52</v>
      </c>
    </row>
    <row r="72" spans="1:3" x14ac:dyDescent="0.25">
      <c r="A72" t="s">
        <v>176</v>
      </c>
      <c r="B72" t="s">
        <v>177</v>
      </c>
      <c r="C72" s="42" t="s">
        <v>52</v>
      </c>
    </row>
    <row r="73" spans="1:3" x14ac:dyDescent="0.25">
      <c r="A73" t="s">
        <v>220</v>
      </c>
      <c r="B73" t="s">
        <v>221</v>
      </c>
      <c r="C73" s="42" t="s">
        <v>49</v>
      </c>
    </row>
    <row r="74" spans="1:3" x14ac:dyDescent="0.25">
      <c r="A74" t="s">
        <v>158</v>
      </c>
      <c r="B74" t="s">
        <v>159</v>
      </c>
      <c r="C74" s="42" t="s">
        <v>55</v>
      </c>
    </row>
    <row r="75" spans="1:3" x14ac:dyDescent="0.25">
      <c r="A75" t="s">
        <v>699</v>
      </c>
      <c r="B75" t="s">
        <v>700</v>
      </c>
      <c r="C75" s="42" t="s">
        <v>60</v>
      </c>
    </row>
    <row r="76" spans="1:3" x14ac:dyDescent="0.25">
      <c r="A76" t="s">
        <v>909</v>
      </c>
      <c r="B76" t="s">
        <v>910</v>
      </c>
      <c r="C76" s="42" t="s">
        <v>52</v>
      </c>
    </row>
    <row r="77" spans="1:3" x14ac:dyDescent="0.25">
      <c r="A77" t="s">
        <v>160</v>
      </c>
      <c r="B77" t="s">
        <v>161</v>
      </c>
      <c r="C77" s="42" t="s">
        <v>49</v>
      </c>
    </row>
    <row r="78" spans="1:3" x14ac:dyDescent="0.25">
      <c r="A78" t="s">
        <v>162</v>
      </c>
      <c r="B78" t="s">
        <v>163</v>
      </c>
      <c r="C78" s="42" t="s">
        <v>55</v>
      </c>
    </row>
    <row r="79" spans="1:3" x14ac:dyDescent="0.25">
      <c r="A79" t="s">
        <v>397</v>
      </c>
      <c r="B79" t="s">
        <v>398</v>
      </c>
      <c r="C79" s="42" t="s">
        <v>49</v>
      </c>
    </row>
    <row r="80" spans="1:3" x14ac:dyDescent="0.25">
      <c r="A80" t="s">
        <v>164</v>
      </c>
      <c r="B80" t="s">
        <v>165</v>
      </c>
      <c r="C80" s="42" t="s">
        <v>49</v>
      </c>
    </row>
    <row r="81" spans="1:3" x14ac:dyDescent="0.25">
      <c r="A81" t="s">
        <v>166</v>
      </c>
      <c r="B81" t="s">
        <v>167</v>
      </c>
      <c r="C81" s="42" t="s">
        <v>55</v>
      </c>
    </row>
    <row r="82" spans="1:3" x14ac:dyDescent="0.25">
      <c r="A82" t="s">
        <v>983</v>
      </c>
      <c r="B82" t="s">
        <v>984</v>
      </c>
      <c r="C82" s="42" t="s">
        <v>55</v>
      </c>
    </row>
    <row r="83" spans="1:3" x14ac:dyDescent="0.25">
      <c r="A83" t="s">
        <v>172</v>
      </c>
      <c r="B83" t="s">
        <v>173</v>
      </c>
      <c r="C83" s="42" t="s">
        <v>55</v>
      </c>
    </row>
    <row r="84" spans="1:3" x14ac:dyDescent="0.25">
      <c r="A84" t="s">
        <v>871</v>
      </c>
      <c r="B84" t="s">
        <v>872</v>
      </c>
      <c r="C84" s="42" t="s">
        <v>55</v>
      </c>
    </row>
    <row r="85" spans="1:3" x14ac:dyDescent="0.25">
      <c r="A85" t="s">
        <v>174</v>
      </c>
      <c r="B85" t="s">
        <v>175</v>
      </c>
      <c r="C85" s="42" t="s">
        <v>55</v>
      </c>
    </row>
    <row r="86" spans="1:3" x14ac:dyDescent="0.25">
      <c r="A86" t="s">
        <v>184</v>
      </c>
      <c r="B86" t="s">
        <v>185</v>
      </c>
      <c r="C86" s="42" t="s">
        <v>49</v>
      </c>
    </row>
    <row r="87" spans="1:3" x14ac:dyDescent="0.25">
      <c r="A87" t="s">
        <v>50</v>
      </c>
      <c r="B87" t="s">
        <v>51</v>
      </c>
      <c r="C87" s="42" t="s">
        <v>52</v>
      </c>
    </row>
    <row r="88" spans="1:3" x14ac:dyDescent="0.25">
      <c r="A88" t="s">
        <v>881</v>
      </c>
      <c r="B88" t="s">
        <v>882</v>
      </c>
      <c r="C88" s="42" t="s">
        <v>49</v>
      </c>
    </row>
    <row r="89" spans="1:3" x14ac:dyDescent="0.25">
      <c r="A89" t="s">
        <v>188</v>
      </c>
      <c r="B89" t="s">
        <v>189</v>
      </c>
      <c r="C89" s="42" t="s">
        <v>55</v>
      </c>
    </row>
    <row r="90" spans="1:3" x14ac:dyDescent="0.25">
      <c r="A90" t="s">
        <v>190</v>
      </c>
      <c r="B90" t="s">
        <v>191</v>
      </c>
      <c r="C90" s="42" t="s">
        <v>55</v>
      </c>
    </row>
    <row r="91" spans="1:3" x14ac:dyDescent="0.25">
      <c r="A91" t="s">
        <v>751</v>
      </c>
      <c r="B91" t="s">
        <v>752</v>
      </c>
      <c r="C91" s="42" t="s">
        <v>65</v>
      </c>
    </row>
    <row r="92" spans="1:3" x14ac:dyDescent="0.25">
      <c r="A92" t="s">
        <v>192</v>
      </c>
      <c r="B92" t="s">
        <v>193</v>
      </c>
      <c r="C92" s="42" t="s">
        <v>65</v>
      </c>
    </row>
    <row r="93" spans="1:3" x14ac:dyDescent="0.25">
      <c r="A93" t="s">
        <v>701</v>
      </c>
      <c r="B93" t="s">
        <v>702</v>
      </c>
      <c r="C93" s="42" t="s">
        <v>49</v>
      </c>
    </row>
    <row r="94" spans="1:3" x14ac:dyDescent="0.25">
      <c r="A94" t="s">
        <v>693</v>
      </c>
      <c r="B94" t="s">
        <v>694</v>
      </c>
      <c r="C94" s="42" t="s">
        <v>49</v>
      </c>
    </row>
    <row r="95" spans="1:3" x14ac:dyDescent="0.25">
      <c r="A95" t="s">
        <v>194</v>
      </c>
      <c r="B95" t="s">
        <v>195</v>
      </c>
      <c r="C95" s="42" t="s">
        <v>49</v>
      </c>
    </row>
    <row r="96" spans="1:3" x14ac:dyDescent="0.25">
      <c r="A96" t="s">
        <v>196</v>
      </c>
      <c r="B96" t="s">
        <v>197</v>
      </c>
      <c r="C96" s="42" t="s">
        <v>49</v>
      </c>
    </row>
    <row r="97" spans="1:3" x14ac:dyDescent="0.25">
      <c r="A97" t="s">
        <v>228</v>
      </c>
      <c r="B97" t="s">
        <v>229</v>
      </c>
      <c r="C97" s="42" t="s">
        <v>49</v>
      </c>
    </row>
    <row r="98" spans="1:3" x14ac:dyDescent="0.25">
      <c r="A98" t="s">
        <v>224</v>
      </c>
      <c r="B98" t="s">
        <v>225</v>
      </c>
      <c r="C98" s="42" t="s">
        <v>55</v>
      </c>
    </row>
    <row r="99" spans="1:3" x14ac:dyDescent="0.25">
      <c r="A99" t="s">
        <v>505</v>
      </c>
      <c r="B99" t="s">
        <v>506</v>
      </c>
      <c r="C99" s="42" t="s">
        <v>65</v>
      </c>
    </row>
    <row r="100" spans="1:3" x14ac:dyDescent="0.25">
      <c r="A100" t="s">
        <v>875</v>
      </c>
      <c r="B100" t="s">
        <v>876</v>
      </c>
      <c r="C100" s="42" t="s">
        <v>55</v>
      </c>
    </row>
    <row r="101" spans="1:3" x14ac:dyDescent="0.25">
      <c r="A101" t="s">
        <v>198</v>
      </c>
      <c r="B101" t="s">
        <v>199</v>
      </c>
      <c r="C101" s="42" t="s">
        <v>49</v>
      </c>
    </row>
    <row r="102" spans="1:3" x14ac:dyDescent="0.25">
      <c r="A102" t="s">
        <v>663</v>
      </c>
      <c r="B102" t="s">
        <v>664</v>
      </c>
      <c r="C102" s="42" t="s">
        <v>52</v>
      </c>
    </row>
    <row r="103" spans="1:3" x14ac:dyDescent="0.25">
      <c r="A103" t="s">
        <v>343</v>
      </c>
      <c r="B103" t="s">
        <v>344</v>
      </c>
      <c r="C103" s="42" t="s">
        <v>52</v>
      </c>
    </row>
    <row r="104" spans="1:3" x14ac:dyDescent="0.25">
      <c r="A104" t="s">
        <v>657</v>
      </c>
      <c r="B104" t="s">
        <v>658</v>
      </c>
      <c r="C104" s="42" t="s">
        <v>52</v>
      </c>
    </row>
    <row r="105" spans="1:3" x14ac:dyDescent="0.25">
      <c r="A105" t="s">
        <v>805</v>
      </c>
      <c r="B105" t="s">
        <v>806</v>
      </c>
      <c r="C105" s="42" t="s">
        <v>52</v>
      </c>
    </row>
    <row r="106" spans="1:3" x14ac:dyDescent="0.25">
      <c r="A106" t="s">
        <v>341</v>
      </c>
      <c r="B106" t="s">
        <v>342</v>
      </c>
      <c r="C106" s="42" t="s">
        <v>52</v>
      </c>
    </row>
    <row r="107" spans="1:3" x14ac:dyDescent="0.25">
      <c r="A107" t="s">
        <v>793</v>
      </c>
      <c r="B107" t="s">
        <v>794</v>
      </c>
      <c r="C107" s="42" t="s">
        <v>52</v>
      </c>
    </row>
    <row r="108" spans="1:3" x14ac:dyDescent="0.25">
      <c r="A108" t="s">
        <v>985</v>
      </c>
      <c r="B108" t="s">
        <v>986</v>
      </c>
      <c r="C108" s="42" t="s">
        <v>49</v>
      </c>
    </row>
    <row r="109" spans="1:3" x14ac:dyDescent="0.25">
      <c r="A109" t="s">
        <v>393</v>
      </c>
      <c r="B109" t="s">
        <v>394</v>
      </c>
      <c r="C109" s="42" t="s">
        <v>52</v>
      </c>
    </row>
    <row r="110" spans="1:3" x14ac:dyDescent="0.25">
      <c r="A110" t="s">
        <v>469</v>
      </c>
      <c r="B110" t="s">
        <v>470</v>
      </c>
      <c r="C110" s="42" t="s">
        <v>49</v>
      </c>
    </row>
    <row r="111" spans="1:3" x14ac:dyDescent="0.25">
      <c r="A111" t="s">
        <v>605</v>
      </c>
      <c r="B111" t="s">
        <v>606</v>
      </c>
      <c r="C111" s="42" t="s">
        <v>55</v>
      </c>
    </row>
    <row r="112" spans="1:3" x14ac:dyDescent="0.25">
      <c r="A112" t="s">
        <v>453</v>
      </c>
      <c r="B112" t="s">
        <v>454</v>
      </c>
      <c r="C112" s="42" t="s">
        <v>49</v>
      </c>
    </row>
    <row r="113" spans="1:3" x14ac:dyDescent="0.25">
      <c r="A113" t="s">
        <v>889</v>
      </c>
      <c r="B113" t="s">
        <v>890</v>
      </c>
      <c r="C113" s="42" t="s">
        <v>65</v>
      </c>
    </row>
    <row r="114" spans="1:3" x14ac:dyDescent="0.25">
      <c r="A114" t="s">
        <v>78</v>
      </c>
      <c r="B114" t="s">
        <v>79</v>
      </c>
      <c r="C114" s="42" t="s">
        <v>55</v>
      </c>
    </row>
    <row r="115" spans="1:3" x14ac:dyDescent="0.25">
      <c r="A115" t="s">
        <v>547</v>
      </c>
      <c r="B115" t="s">
        <v>548</v>
      </c>
      <c r="C115" s="42" t="s">
        <v>49</v>
      </c>
    </row>
    <row r="116" spans="1:3" x14ac:dyDescent="0.25">
      <c r="A116" t="s">
        <v>617</v>
      </c>
      <c r="B116" t="s">
        <v>618</v>
      </c>
      <c r="C116" s="42" t="s">
        <v>49</v>
      </c>
    </row>
    <row r="117" spans="1:3" x14ac:dyDescent="0.25">
      <c r="A117" t="s">
        <v>86</v>
      </c>
      <c r="B117" t="s">
        <v>87</v>
      </c>
      <c r="C117" s="42" t="s">
        <v>49</v>
      </c>
    </row>
    <row r="118" spans="1:3" x14ac:dyDescent="0.25">
      <c r="A118" t="s">
        <v>437</v>
      </c>
      <c r="B118" t="s">
        <v>438</v>
      </c>
      <c r="C118" s="42" t="s">
        <v>60</v>
      </c>
    </row>
    <row r="119" spans="1:3" x14ac:dyDescent="0.25">
      <c r="A119" t="s">
        <v>573</v>
      </c>
      <c r="B119" t="s">
        <v>574</v>
      </c>
      <c r="C119" s="42" t="s">
        <v>55</v>
      </c>
    </row>
    <row r="120" spans="1:3" x14ac:dyDescent="0.25">
      <c r="A120" t="s">
        <v>212</v>
      </c>
      <c r="B120" t="s">
        <v>213</v>
      </c>
      <c r="C120" s="42" t="s">
        <v>60</v>
      </c>
    </row>
    <row r="121" spans="1:3" x14ac:dyDescent="0.25">
      <c r="A121" t="s">
        <v>429</v>
      </c>
      <c r="B121" t="s">
        <v>430</v>
      </c>
      <c r="C121" s="42" t="s">
        <v>52</v>
      </c>
    </row>
    <row r="122" spans="1:3" x14ac:dyDescent="0.25">
      <c r="A122" t="s">
        <v>214</v>
      </c>
      <c r="B122" t="s">
        <v>215</v>
      </c>
      <c r="C122" s="42" t="s">
        <v>55</v>
      </c>
    </row>
    <row r="123" spans="1:3" x14ac:dyDescent="0.25">
      <c r="A123" t="s">
        <v>216</v>
      </c>
      <c r="B123" t="s">
        <v>217</v>
      </c>
      <c r="C123" s="42" t="s">
        <v>55</v>
      </c>
    </row>
    <row r="124" spans="1:3" x14ac:dyDescent="0.25">
      <c r="A124" t="s">
        <v>280</v>
      </c>
      <c r="B124" t="s">
        <v>281</v>
      </c>
      <c r="C124" s="42" t="s">
        <v>55</v>
      </c>
    </row>
    <row r="125" spans="1:3" x14ac:dyDescent="0.25">
      <c r="A125" t="s">
        <v>543</v>
      </c>
      <c r="B125" t="s">
        <v>544</v>
      </c>
      <c r="C125" s="42" t="s">
        <v>65</v>
      </c>
    </row>
    <row r="126" spans="1:3" x14ac:dyDescent="0.25">
      <c r="A126" t="s">
        <v>479</v>
      </c>
      <c r="B126" t="s">
        <v>480</v>
      </c>
      <c r="C126" s="42" t="s">
        <v>60</v>
      </c>
    </row>
    <row r="127" spans="1:3" x14ac:dyDescent="0.25">
      <c r="A127" t="s">
        <v>92</v>
      </c>
      <c r="B127" t="s">
        <v>93</v>
      </c>
      <c r="C127" s="42" t="s">
        <v>49</v>
      </c>
    </row>
    <row r="128" spans="1:3" x14ac:dyDescent="0.25">
      <c r="A128" t="s">
        <v>53</v>
      </c>
      <c r="B128" t="s">
        <v>54</v>
      </c>
      <c r="C128" s="42" t="s">
        <v>55</v>
      </c>
    </row>
    <row r="129" spans="1:3" x14ac:dyDescent="0.25">
      <c r="A129" t="s">
        <v>222</v>
      </c>
      <c r="B129" t="s">
        <v>223</v>
      </c>
      <c r="C129" s="42" t="s">
        <v>55</v>
      </c>
    </row>
    <row r="130" spans="1:3" x14ac:dyDescent="0.25">
      <c r="A130" t="s">
        <v>853</v>
      </c>
      <c r="B130" t="s">
        <v>854</v>
      </c>
      <c r="C130" s="42" t="s">
        <v>52</v>
      </c>
    </row>
    <row r="131" spans="1:3" x14ac:dyDescent="0.25">
      <c r="A131" t="s">
        <v>507</v>
      </c>
      <c r="B131" t="s">
        <v>508</v>
      </c>
      <c r="C131" s="42" t="s">
        <v>52</v>
      </c>
    </row>
    <row r="132" spans="1:3" x14ac:dyDescent="0.25">
      <c r="A132" t="s">
        <v>525</v>
      </c>
      <c r="B132" t="s">
        <v>526</v>
      </c>
      <c r="C132" s="42" t="s">
        <v>52</v>
      </c>
    </row>
    <row r="133" spans="1:3" x14ac:dyDescent="0.25">
      <c r="A133" t="s">
        <v>523</v>
      </c>
      <c r="B133" t="s">
        <v>524</v>
      </c>
      <c r="C133" s="42" t="s">
        <v>52</v>
      </c>
    </row>
    <row r="134" spans="1:3" x14ac:dyDescent="0.25">
      <c r="A134" t="s">
        <v>226</v>
      </c>
      <c r="B134" t="s">
        <v>227</v>
      </c>
      <c r="C134" s="42" t="s">
        <v>55</v>
      </c>
    </row>
    <row r="135" spans="1:3" x14ac:dyDescent="0.25">
      <c r="A135" t="s">
        <v>965</v>
      </c>
      <c r="B135" t="s">
        <v>966</v>
      </c>
      <c r="C135" s="42" t="s">
        <v>49</v>
      </c>
    </row>
    <row r="136" spans="1:3" x14ac:dyDescent="0.25">
      <c r="A136" t="s">
        <v>154</v>
      </c>
      <c r="B136" t="s">
        <v>155</v>
      </c>
      <c r="C136" s="42" t="s">
        <v>65</v>
      </c>
    </row>
    <row r="137" spans="1:3" x14ac:dyDescent="0.25">
      <c r="A137" t="s">
        <v>230</v>
      </c>
      <c r="B137" t="s">
        <v>231</v>
      </c>
      <c r="C137" s="42" t="s">
        <v>55</v>
      </c>
    </row>
    <row r="138" spans="1:3" x14ac:dyDescent="0.25">
      <c r="A138" t="s">
        <v>234</v>
      </c>
      <c r="B138" t="s">
        <v>235</v>
      </c>
      <c r="C138" s="42" t="s">
        <v>65</v>
      </c>
    </row>
    <row r="139" spans="1:3" x14ac:dyDescent="0.25">
      <c r="A139" t="s">
        <v>236</v>
      </c>
      <c r="B139" t="s">
        <v>237</v>
      </c>
      <c r="C139" s="42" t="s">
        <v>49</v>
      </c>
    </row>
    <row r="140" spans="1:3" x14ac:dyDescent="0.25">
      <c r="A140" t="s">
        <v>635</v>
      </c>
      <c r="B140" t="s">
        <v>636</v>
      </c>
      <c r="C140" s="42" t="s">
        <v>52</v>
      </c>
    </row>
    <row r="141" spans="1:3" x14ac:dyDescent="0.25">
      <c r="A141" t="s">
        <v>333</v>
      </c>
      <c r="B141" t="s">
        <v>334</v>
      </c>
      <c r="C141" s="42" t="s">
        <v>52</v>
      </c>
    </row>
    <row r="142" spans="1:3" x14ac:dyDescent="0.25">
      <c r="A142" t="s">
        <v>591</v>
      </c>
      <c r="B142" t="s">
        <v>592</v>
      </c>
      <c r="C142" s="42" t="s">
        <v>55</v>
      </c>
    </row>
    <row r="143" spans="1:3" x14ac:dyDescent="0.25">
      <c r="A143" t="s">
        <v>361</v>
      </c>
      <c r="B143" t="s">
        <v>362</v>
      </c>
      <c r="C143" s="42" t="s">
        <v>49</v>
      </c>
    </row>
    <row r="144" spans="1:3" x14ac:dyDescent="0.25">
      <c r="A144" t="s">
        <v>200</v>
      </c>
      <c r="B144" t="s">
        <v>201</v>
      </c>
      <c r="C144" s="42" t="s">
        <v>60</v>
      </c>
    </row>
    <row r="145" spans="1:3" x14ac:dyDescent="0.25">
      <c r="A145" t="s">
        <v>256</v>
      </c>
      <c r="B145" t="s">
        <v>257</v>
      </c>
      <c r="C145" s="42" t="s">
        <v>65</v>
      </c>
    </row>
    <row r="146" spans="1:3" x14ac:dyDescent="0.25">
      <c r="A146" t="s">
        <v>841</v>
      </c>
      <c r="B146" t="s">
        <v>842</v>
      </c>
      <c r="C146" s="42" t="s">
        <v>49</v>
      </c>
    </row>
    <row r="147" spans="1:3" x14ac:dyDescent="0.25">
      <c r="A147" t="s">
        <v>425</v>
      </c>
      <c r="B147" t="s">
        <v>426</v>
      </c>
      <c r="C147" s="42" t="s">
        <v>49</v>
      </c>
    </row>
    <row r="148" spans="1:3" x14ac:dyDescent="0.25">
      <c r="A148" t="s">
        <v>691</v>
      </c>
      <c r="B148" t="s">
        <v>692</v>
      </c>
      <c r="C148" s="42" t="s">
        <v>55</v>
      </c>
    </row>
    <row r="149" spans="1:3" x14ac:dyDescent="0.25">
      <c r="A149" t="s">
        <v>152</v>
      </c>
      <c r="B149" t="s">
        <v>153</v>
      </c>
      <c r="C149" s="42" t="s">
        <v>55</v>
      </c>
    </row>
    <row r="150" spans="1:3" x14ac:dyDescent="0.25">
      <c r="A150" t="s">
        <v>491</v>
      </c>
      <c r="B150" t="s">
        <v>492</v>
      </c>
      <c r="C150" s="42" t="s">
        <v>65</v>
      </c>
    </row>
    <row r="151" spans="1:3" x14ac:dyDescent="0.25">
      <c r="A151" t="s">
        <v>254</v>
      </c>
      <c r="B151" t="s">
        <v>255</v>
      </c>
      <c r="C151" s="42" t="s">
        <v>52</v>
      </c>
    </row>
    <row r="152" spans="1:3" x14ac:dyDescent="0.25">
      <c r="A152" t="s">
        <v>713</v>
      </c>
      <c r="B152" t="s">
        <v>714</v>
      </c>
      <c r="C152" s="42" t="s">
        <v>49</v>
      </c>
    </row>
    <row r="153" spans="1:3" x14ac:dyDescent="0.25">
      <c r="A153" t="s">
        <v>250</v>
      </c>
      <c r="B153" t="s">
        <v>251</v>
      </c>
      <c r="C153" s="42" t="s">
        <v>49</v>
      </c>
    </row>
    <row r="154" spans="1:3" x14ac:dyDescent="0.25">
      <c r="A154" t="s">
        <v>262</v>
      </c>
      <c r="B154" t="s">
        <v>263</v>
      </c>
      <c r="C154" s="42" t="s">
        <v>60</v>
      </c>
    </row>
    <row r="155" spans="1:3" x14ac:dyDescent="0.25">
      <c r="A155" t="s">
        <v>98</v>
      </c>
      <c r="B155" t="s">
        <v>99</v>
      </c>
      <c r="C155" s="42" t="s">
        <v>49</v>
      </c>
    </row>
    <row r="156" spans="1:3" x14ac:dyDescent="0.25">
      <c r="A156" t="s">
        <v>268</v>
      </c>
      <c r="B156" t="s">
        <v>269</v>
      </c>
      <c r="C156" s="42" t="s">
        <v>60</v>
      </c>
    </row>
    <row r="157" spans="1:3" x14ac:dyDescent="0.25">
      <c r="A157" t="s">
        <v>863</v>
      </c>
      <c r="B157" t="s">
        <v>864</v>
      </c>
      <c r="C157" s="42" t="s">
        <v>52</v>
      </c>
    </row>
    <row r="158" spans="1:3" x14ac:dyDescent="0.25">
      <c r="A158" t="s">
        <v>270</v>
      </c>
      <c r="B158" t="s">
        <v>271</v>
      </c>
      <c r="C158" s="42" t="s">
        <v>49</v>
      </c>
    </row>
    <row r="159" spans="1:3" x14ac:dyDescent="0.25">
      <c r="A159" t="s">
        <v>272</v>
      </c>
      <c r="B159" t="s">
        <v>273</v>
      </c>
      <c r="C159" s="42" t="s">
        <v>65</v>
      </c>
    </row>
    <row r="160" spans="1:3" x14ac:dyDescent="0.25">
      <c r="A160" t="s">
        <v>274</v>
      </c>
      <c r="B160" t="s">
        <v>275</v>
      </c>
      <c r="C160" s="42" t="s">
        <v>49</v>
      </c>
    </row>
    <row r="161" spans="1:3" x14ac:dyDescent="0.25">
      <c r="A161" t="s">
        <v>715</v>
      </c>
      <c r="B161" t="s">
        <v>716</v>
      </c>
      <c r="C161" s="42" t="s">
        <v>49</v>
      </c>
    </row>
    <row r="162" spans="1:3" x14ac:dyDescent="0.25">
      <c r="A162" t="s">
        <v>465</v>
      </c>
      <c r="B162" t="s">
        <v>466</v>
      </c>
      <c r="C162" s="42" t="s">
        <v>55</v>
      </c>
    </row>
    <row r="163" spans="1:3" x14ac:dyDescent="0.25">
      <c r="A163" t="s">
        <v>711</v>
      </c>
      <c r="B163" t="s">
        <v>712</v>
      </c>
      <c r="C163" s="42" t="s">
        <v>65</v>
      </c>
    </row>
    <row r="164" spans="1:3" x14ac:dyDescent="0.25">
      <c r="A164" t="s">
        <v>232</v>
      </c>
      <c r="B164" t="s">
        <v>233</v>
      </c>
      <c r="C164" s="42" t="s">
        <v>55</v>
      </c>
    </row>
    <row r="165" spans="1:3" x14ac:dyDescent="0.25">
      <c r="A165" t="s">
        <v>603</v>
      </c>
      <c r="B165" t="s">
        <v>604</v>
      </c>
      <c r="C165" s="42" t="s">
        <v>55</v>
      </c>
    </row>
    <row r="166" spans="1:3" x14ac:dyDescent="0.25">
      <c r="A166" t="s">
        <v>621</v>
      </c>
      <c r="B166" t="s">
        <v>622</v>
      </c>
      <c r="C166" s="42" t="s">
        <v>49</v>
      </c>
    </row>
    <row r="167" spans="1:3" x14ac:dyDescent="0.25">
      <c r="A167" t="s">
        <v>282</v>
      </c>
      <c r="B167" t="s">
        <v>283</v>
      </c>
      <c r="C167" s="42" t="s">
        <v>55</v>
      </c>
    </row>
    <row r="168" spans="1:3" x14ac:dyDescent="0.25">
      <c r="A168" t="s">
        <v>258</v>
      </c>
      <c r="B168" t="s">
        <v>259</v>
      </c>
      <c r="C168" s="42" t="s">
        <v>65</v>
      </c>
    </row>
    <row r="169" spans="1:3" x14ac:dyDescent="0.25">
      <c r="A169" t="s">
        <v>763</v>
      </c>
      <c r="B169" t="s">
        <v>764</v>
      </c>
      <c r="C169" s="42" t="s">
        <v>65</v>
      </c>
    </row>
    <row r="170" spans="1:3" x14ac:dyDescent="0.25">
      <c r="A170" t="s">
        <v>899</v>
      </c>
      <c r="B170" t="s">
        <v>900</v>
      </c>
      <c r="C170" s="42" t="s">
        <v>65</v>
      </c>
    </row>
    <row r="171" spans="1:3" x14ac:dyDescent="0.25">
      <c r="A171" t="s">
        <v>717</v>
      </c>
      <c r="B171" t="s">
        <v>718</v>
      </c>
      <c r="C171" s="42" t="s">
        <v>65</v>
      </c>
    </row>
    <row r="172" spans="1:3" x14ac:dyDescent="0.25">
      <c r="A172" t="s">
        <v>883</v>
      </c>
      <c r="B172" t="s">
        <v>884</v>
      </c>
      <c r="C172" s="42" t="s">
        <v>65</v>
      </c>
    </row>
    <row r="173" spans="1:3" x14ac:dyDescent="0.25">
      <c r="A173" t="s">
        <v>887</v>
      </c>
      <c r="B173" t="s">
        <v>888</v>
      </c>
      <c r="C173" s="42" t="s">
        <v>65</v>
      </c>
    </row>
    <row r="174" spans="1:3" x14ac:dyDescent="0.25">
      <c r="A174" t="s">
        <v>286</v>
      </c>
      <c r="B174" t="s">
        <v>287</v>
      </c>
      <c r="C174" s="42" t="s">
        <v>65</v>
      </c>
    </row>
    <row r="175" spans="1:3" x14ac:dyDescent="0.25">
      <c r="A175" t="s">
        <v>719</v>
      </c>
      <c r="B175" t="s">
        <v>720</v>
      </c>
      <c r="C175" s="42" t="s">
        <v>65</v>
      </c>
    </row>
    <row r="176" spans="1:3" x14ac:dyDescent="0.25">
      <c r="A176" t="s">
        <v>178</v>
      </c>
      <c r="B176" t="s">
        <v>179</v>
      </c>
      <c r="C176" s="42" t="s">
        <v>52</v>
      </c>
    </row>
    <row r="177" spans="1:3" x14ac:dyDescent="0.25">
      <c r="A177" t="s">
        <v>290</v>
      </c>
      <c r="B177" t="s">
        <v>291</v>
      </c>
      <c r="C177" s="42" t="s">
        <v>60</v>
      </c>
    </row>
    <row r="178" spans="1:3" x14ac:dyDescent="0.25">
      <c r="A178" t="s">
        <v>721</v>
      </c>
      <c r="B178" t="s">
        <v>722</v>
      </c>
      <c r="C178" s="42" t="s">
        <v>60</v>
      </c>
    </row>
    <row r="179" spans="1:3" x14ac:dyDescent="0.25">
      <c r="A179" t="s">
        <v>891</v>
      </c>
      <c r="B179" t="s">
        <v>892</v>
      </c>
      <c r="C179" s="42" t="s">
        <v>60</v>
      </c>
    </row>
    <row r="180" spans="1:3" x14ac:dyDescent="0.25">
      <c r="A180" t="s">
        <v>735</v>
      </c>
      <c r="B180" t="s">
        <v>736</v>
      </c>
      <c r="C180" s="42" t="s">
        <v>55</v>
      </c>
    </row>
    <row r="181" spans="1:3" x14ac:dyDescent="0.25">
      <c r="A181" t="s">
        <v>737</v>
      </c>
      <c r="B181" t="s">
        <v>738</v>
      </c>
      <c r="C181" s="42" t="s">
        <v>49</v>
      </c>
    </row>
    <row r="182" spans="1:3" x14ac:dyDescent="0.25">
      <c r="A182" t="s">
        <v>299</v>
      </c>
      <c r="B182" t="s">
        <v>300</v>
      </c>
      <c r="C182" s="42" t="s">
        <v>49</v>
      </c>
    </row>
    <row r="183" spans="1:3" x14ac:dyDescent="0.25">
      <c r="A183" t="s">
        <v>561</v>
      </c>
      <c r="B183" t="s">
        <v>562</v>
      </c>
      <c r="C183" s="42" t="s">
        <v>65</v>
      </c>
    </row>
    <row r="184" spans="1:3" x14ac:dyDescent="0.25">
      <c r="A184" t="s">
        <v>575</v>
      </c>
      <c r="B184" t="s">
        <v>576</v>
      </c>
      <c r="C184" s="42" t="s">
        <v>52</v>
      </c>
    </row>
    <row r="185" spans="1:3" x14ac:dyDescent="0.25">
      <c r="A185" t="s">
        <v>643</v>
      </c>
      <c r="B185" t="s">
        <v>644</v>
      </c>
      <c r="C185" s="42" t="s">
        <v>52</v>
      </c>
    </row>
    <row r="186" spans="1:3" x14ac:dyDescent="0.25">
      <c r="A186" t="s">
        <v>877</v>
      </c>
      <c r="B186" t="s">
        <v>878</v>
      </c>
      <c r="C186" s="42" t="s">
        <v>52</v>
      </c>
    </row>
    <row r="187" spans="1:3" x14ac:dyDescent="0.25">
      <c r="A187" t="s">
        <v>995</v>
      </c>
      <c r="B187" t="s">
        <v>996</v>
      </c>
      <c r="C187" s="42" t="s">
        <v>298</v>
      </c>
    </row>
    <row r="188" spans="1:3" x14ac:dyDescent="0.25">
      <c r="A188" t="s">
        <v>815</v>
      </c>
      <c r="B188" t="s">
        <v>816</v>
      </c>
      <c r="C188" s="42" t="s">
        <v>52</v>
      </c>
    </row>
    <row r="189" spans="1:3" x14ac:dyDescent="0.25">
      <c r="A189" t="s">
        <v>945</v>
      </c>
      <c r="B189" t="s">
        <v>946</v>
      </c>
      <c r="C189" s="42" t="s">
        <v>55</v>
      </c>
    </row>
    <row r="190" spans="1:3" x14ac:dyDescent="0.25">
      <c r="A190" t="s">
        <v>671</v>
      </c>
      <c r="B190" t="s">
        <v>672</v>
      </c>
      <c r="C190" s="42" t="s">
        <v>52</v>
      </c>
    </row>
    <row r="191" spans="1:3" x14ac:dyDescent="0.25">
      <c r="A191" t="s">
        <v>791</v>
      </c>
      <c r="B191" t="s">
        <v>792</v>
      </c>
      <c r="C191" s="42" t="s">
        <v>52</v>
      </c>
    </row>
    <row r="192" spans="1:3" x14ac:dyDescent="0.25">
      <c r="A192" t="s">
        <v>947</v>
      </c>
      <c r="B192" t="s">
        <v>948</v>
      </c>
      <c r="C192" s="42" t="s">
        <v>55</v>
      </c>
    </row>
    <row r="193" spans="1:3" x14ac:dyDescent="0.25">
      <c r="A193" t="s">
        <v>455</v>
      </c>
      <c r="B193" t="s">
        <v>456</v>
      </c>
      <c r="C193" s="42" t="s">
        <v>49</v>
      </c>
    </row>
    <row r="194" spans="1:3" x14ac:dyDescent="0.25">
      <c r="A194" t="s">
        <v>240</v>
      </c>
      <c r="B194" t="s">
        <v>241</v>
      </c>
      <c r="C194" s="42" t="s">
        <v>52</v>
      </c>
    </row>
    <row r="195" spans="1:3" x14ac:dyDescent="0.25">
      <c r="A195" t="s">
        <v>260</v>
      </c>
      <c r="B195" t="s">
        <v>261</v>
      </c>
      <c r="C195" s="42" t="s">
        <v>49</v>
      </c>
    </row>
    <row r="196" spans="1:3" x14ac:dyDescent="0.25">
      <c r="A196" t="s">
        <v>130</v>
      </c>
      <c r="B196" t="s">
        <v>131</v>
      </c>
      <c r="C196" s="42" t="s">
        <v>65</v>
      </c>
    </row>
    <row r="197" spans="1:3" x14ac:dyDescent="0.25">
      <c r="A197" t="s">
        <v>981</v>
      </c>
      <c r="B197" t="s">
        <v>982</v>
      </c>
      <c r="C197" s="42" t="s">
        <v>65</v>
      </c>
    </row>
    <row r="198" spans="1:3" x14ac:dyDescent="0.25">
      <c r="A198" t="s">
        <v>483</v>
      </c>
      <c r="B198" t="s">
        <v>484</v>
      </c>
      <c r="C198" s="42" t="s">
        <v>49</v>
      </c>
    </row>
    <row r="199" spans="1:3" x14ac:dyDescent="0.25">
      <c r="A199" t="s">
        <v>331</v>
      </c>
      <c r="B199" t="s">
        <v>332</v>
      </c>
      <c r="C199" s="42" t="s">
        <v>60</v>
      </c>
    </row>
    <row r="200" spans="1:3" x14ac:dyDescent="0.25">
      <c r="A200" t="s">
        <v>278</v>
      </c>
      <c r="B200" t="s">
        <v>279</v>
      </c>
      <c r="C200" s="42" t="s">
        <v>49</v>
      </c>
    </row>
    <row r="201" spans="1:3" x14ac:dyDescent="0.25">
      <c r="A201" t="s">
        <v>264</v>
      </c>
      <c r="B201" t="s">
        <v>265</v>
      </c>
      <c r="C201" s="42" t="s">
        <v>65</v>
      </c>
    </row>
    <row r="202" spans="1:3" x14ac:dyDescent="0.25">
      <c r="A202" t="s">
        <v>885</v>
      </c>
      <c r="B202" t="s">
        <v>886</v>
      </c>
      <c r="C202" s="42" t="s">
        <v>49</v>
      </c>
    </row>
    <row r="203" spans="1:3" x14ac:dyDescent="0.25">
      <c r="A203" t="s">
        <v>725</v>
      </c>
      <c r="B203" t="s">
        <v>726</v>
      </c>
      <c r="C203" s="42" t="s">
        <v>65</v>
      </c>
    </row>
    <row r="204" spans="1:3" x14ac:dyDescent="0.25">
      <c r="A204" t="s">
        <v>208</v>
      </c>
      <c r="B204" t="s">
        <v>209</v>
      </c>
      <c r="C204" s="42" t="s">
        <v>65</v>
      </c>
    </row>
    <row r="205" spans="1:3" x14ac:dyDescent="0.25">
      <c r="A205" t="s">
        <v>555</v>
      </c>
      <c r="B205" t="s">
        <v>556</v>
      </c>
      <c r="C205" s="42" t="s">
        <v>55</v>
      </c>
    </row>
    <row r="206" spans="1:3" x14ac:dyDescent="0.25">
      <c r="A206" t="s">
        <v>767</v>
      </c>
      <c r="B206" t="s">
        <v>768</v>
      </c>
      <c r="C206" s="42" t="s">
        <v>49</v>
      </c>
    </row>
    <row r="207" spans="1:3" x14ac:dyDescent="0.25">
      <c r="A207" t="s">
        <v>731</v>
      </c>
      <c r="B207" t="s">
        <v>732</v>
      </c>
      <c r="C207" s="42" t="s">
        <v>60</v>
      </c>
    </row>
    <row r="208" spans="1:3" x14ac:dyDescent="0.25">
      <c r="A208" t="s">
        <v>915</v>
      </c>
      <c r="B208" t="s">
        <v>916</v>
      </c>
      <c r="C208" s="42" t="s">
        <v>65</v>
      </c>
    </row>
    <row r="209" spans="1:3" x14ac:dyDescent="0.25">
      <c r="A209" t="s">
        <v>697</v>
      </c>
      <c r="B209" t="s">
        <v>698</v>
      </c>
      <c r="C209" s="42" t="s">
        <v>52</v>
      </c>
    </row>
    <row r="210" spans="1:3" x14ac:dyDescent="0.25">
      <c r="A210" t="s">
        <v>987</v>
      </c>
      <c r="B210" t="s">
        <v>988</v>
      </c>
      <c r="C210" s="42" t="s">
        <v>298</v>
      </c>
    </row>
    <row r="211" spans="1:3" x14ac:dyDescent="0.25">
      <c r="A211" t="s">
        <v>457</v>
      </c>
      <c r="B211" t="s">
        <v>458</v>
      </c>
      <c r="C211" s="42" t="s">
        <v>60</v>
      </c>
    </row>
    <row r="212" spans="1:3" x14ac:dyDescent="0.25">
      <c r="A212" t="s">
        <v>303</v>
      </c>
      <c r="B212" t="s">
        <v>304</v>
      </c>
      <c r="C212" s="42" t="s">
        <v>49</v>
      </c>
    </row>
    <row r="213" spans="1:3" x14ac:dyDescent="0.25">
      <c r="A213" t="s">
        <v>305</v>
      </c>
      <c r="B213" t="s">
        <v>306</v>
      </c>
      <c r="C213" s="42" t="s">
        <v>49</v>
      </c>
    </row>
    <row r="214" spans="1:3" x14ac:dyDescent="0.25">
      <c r="A214" t="s">
        <v>307</v>
      </c>
      <c r="B214" t="s">
        <v>308</v>
      </c>
      <c r="C214" s="42" t="s">
        <v>55</v>
      </c>
    </row>
    <row r="215" spans="1:3" x14ac:dyDescent="0.25">
      <c r="A215" t="s">
        <v>309</v>
      </c>
      <c r="B215" t="s">
        <v>310</v>
      </c>
      <c r="C215" s="42" t="s">
        <v>49</v>
      </c>
    </row>
    <row r="216" spans="1:3" x14ac:dyDescent="0.25">
      <c r="A216" t="s">
        <v>311</v>
      </c>
      <c r="B216" t="s">
        <v>312</v>
      </c>
      <c r="C216" s="42" t="s">
        <v>55</v>
      </c>
    </row>
    <row r="217" spans="1:3" x14ac:dyDescent="0.25">
      <c r="A217" t="s">
        <v>839</v>
      </c>
      <c r="B217" t="s">
        <v>840</v>
      </c>
      <c r="C217" s="42" t="s">
        <v>52</v>
      </c>
    </row>
    <row r="218" spans="1:3" x14ac:dyDescent="0.25">
      <c r="A218" t="s">
        <v>395</v>
      </c>
      <c r="B218" t="s">
        <v>396</v>
      </c>
      <c r="C218" s="42" t="s">
        <v>52</v>
      </c>
    </row>
    <row r="219" spans="1:3" x14ac:dyDescent="0.25">
      <c r="A219" t="s">
        <v>313</v>
      </c>
      <c r="B219" t="s">
        <v>314</v>
      </c>
      <c r="C219" s="42" t="s">
        <v>55</v>
      </c>
    </row>
    <row r="220" spans="1:3" x14ac:dyDescent="0.25">
      <c r="A220" t="s">
        <v>727</v>
      </c>
      <c r="B220" t="s">
        <v>728</v>
      </c>
      <c r="C220" s="42" t="s">
        <v>55</v>
      </c>
    </row>
    <row r="221" spans="1:3" x14ac:dyDescent="0.25">
      <c r="A221" t="s">
        <v>315</v>
      </c>
      <c r="B221" t="s">
        <v>316</v>
      </c>
      <c r="C221" s="42" t="s">
        <v>65</v>
      </c>
    </row>
    <row r="222" spans="1:3" x14ac:dyDescent="0.25">
      <c r="A222" t="s">
        <v>729</v>
      </c>
      <c r="B222" t="s">
        <v>730</v>
      </c>
      <c r="C222" s="42" t="s">
        <v>65</v>
      </c>
    </row>
    <row r="223" spans="1:3" x14ac:dyDescent="0.25">
      <c r="A223" t="s">
        <v>317</v>
      </c>
      <c r="B223" t="s">
        <v>318</v>
      </c>
      <c r="C223" s="42" t="s">
        <v>55</v>
      </c>
    </row>
    <row r="224" spans="1:3" x14ac:dyDescent="0.25">
      <c r="A224" t="s">
        <v>783</v>
      </c>
      <c r="B224" t="s">
        <v>784</v>
      </c>
      <c r="C224" s="42" t="s">
        <v>49</v>
      </c>
    </row>
    <row r="225" spans="1:3" x14ac:dyDescent="0.25">
      <c r="A225" t="s">
        <v>327</v>
      </c>
      <c r="B225" t="s">
        <v>328</v>
      </c>
      <c r="C225" s="42" t="s">
        <v>49</v>
      </c>
    </row>
    <row r="226" spans="1:3" x14ac:dyDescent="0.25">
      <c r="A226" t="s">
        <v>821</v>
      </c>
      <c r="B226" t="s">
        <v>822</v>
      </c>
      <c r="C226" s="42" t="s">
        <v>55</v>
      </c>
    </row>
    <row r="227" spans="1:3" x14ac:dyDescent="0.25">
      <c r="A227" t="s">
        <v>631</v>
      </c>
      <c r="B227" t="s">
        <v>632</v>
      </c>
      <c r="C227" s="42" t="s">
        <v>52</v>
      </c>
    </row>
    <row r="228" spans="1:3" x14ac:dyDescent="0.25">
      <c r="A228" t="s">
        <v>825</v>
      </c>
      <c r="B228" t="s">
        <v>826</v>
      </c>
      <c r="C228" s="42" t="s">
        <v>52</v>
      </c>
    </row>
    <row r="229" spans="1:3" x14ac:dyDescent="0.25">
      <c r="A229" t="s">
        <v>709</v>
      </c>
      <c r="B229" t="s">
        <v>710</v>
      </c>
      <c r="C229" s="42" t="s">
        <v>65</v>
      </c>
    </row>
    <row r="230" spans="1:3" x14ac:dyDescent="0.25">
      <c r="A230" t="s">
        <v>861</v>
      </c>
      <c r="B230" t="s">
        <v>862</v>
      </c>
      <c r="C230" s="42" t="s">
        <v>52</v>
      </c>
    </row>
    <row r="231" spans="1:3" x14ac:dyDescent="0.25">
      <c r="A231" t="s">
        <v>319</v>
      </c>
      <c r="B231" t="s">
        <v>320</v>
      </c>
      <c r="C231" s="42" t="s">
        <v>49</v>
      </c>
    </row>
    <row r="232" spans="1:3" x14ac:dyDescent="0.25">
      <c r="A232" t="s">
        <v>323</v>
      </c>
      <c r="B232" t="s">
        <v>324</v>
      </c>
      <c r="C232" s="42" t="s">
        <v>49</v>
      </c>
    </row>
    <row r="233" spans="1:3" x14ac:dyDescent="0.25">
      <c r="A233" t="s">
        <v>61</v>
      </c>
      <c r="B233" t="s">
        <v>62</v>
      </c>
      <c r="C233" s="42" t="s">
        <v>60</v>
      </c>
    </row>
    <row r="234" spans="1:3" x14ac:dyDescent="0.25">
      <c r="A234" t="s">
        <v>329</v>
      </c>
      <c r="B234" t="s">
        <v>330</v>
      </c>
      <c r="C234" s="42" t="s">
        <v>60</v>
      </c>
    </row>
    <row r="235" spans="1:3" x14ac:dyDescent="0.25">
      <c r="A235" t="s">
        <v>218</v>
      </c>
      <c r="B235" t="s">
        <v>219</v>
      </c>
      <c r="C235" s="42" t="s">
        <v>55</v>
      </c>
    </row>
    <row r="236" spans="1:3" x14ac:dyDescent="0.25">
      <c r="A236" t="s">
        <v>509</v>
      </c>
      <c r="B236" t="s">
        <v>510</v>
      </c>
      <c r="C236" s="42" t="s">
        <v>52</v>
      </c>
    </row>
    <row r="237" spans="1:3" x14ac:dyDescent="0.25">
      <c r="A237" t="s">
        <v>529</v>
      </c>
      <c r="B237" t="s">
        <v>530</v>
      </c>
      <c r="C237" s="42" t="s">
        <v>52</v>
      </c>
    </row>
    <row r="238" spans="1:3" x14ac:dyDescent="0.25">
      <c r="A238" t="s">
        <v>521</v>
      </c>
      <c r="B238" t="s">
        <v>522</v>
      </c>
      <c r="C238" s="42" t="s">
        <v>52</v>
      </c>
    </row>
    <row r="239" spans="1:3" x14ac:dyDescent="0.25">
      <c r="A239" t="s">
        <v>325</v>
      </c>
      <c r="B239" t="s">
        <v>326</v>
      </c>
      <c r="C239" s="42" t="s">
        <v>65</v>
      </c>
    </row>
    <row r="240" spans="1:3" x14ac:dyDescent="0.25">
      <c r="A240" t="s">
        <v>353</v>
      </c>
      <c r="B240" t="s">
        <v>354</v>
      </c>
      <c r="C240" s="42" t="s">
        <v>55</v>
      </c>
    </row>
    <row r="241" spans="1:3" x14ac:dyDescent="0.25">
      <c r="A241" t="s">
        <v>357</v>
      </c>
      <c r="B241" t="s">
        <v>358</v>
      </c>
      <c r="C241" s="42" t="s">
        <v>55</v>
      </c>
    </row>
    <row r="242" spans="1:3" x14ac:dyDescent="0.25">
      <c r="A242" t="s">
        <v>383</v>
      </c>
      <c r="B242" t="s">
        <v>384</v>
      </c>
      <c r="C242" s="42" t="s">
        <v>65</v>
      </c>
    </row>
    <row r="243" spans="1:3" x14ac:dyDescent="0.25">
      <c r="A243" t="s">
        <v>301</v>
      </c>
      <c r="B243" t="s">
        <v>302</v>
      </c>
      <c r="C243" s="42" t="s">
        <v>65</v>
      </c>
    </row>
    <row r="244" spans="1:3" x14ac:dyDescent="0.25">
      <c r="A244" t="s">
        <v>733</v>
      </c>
      <c r="B244" t="s">
        <v>734</v>
      </c>
      <c r="C244" s="42" t="s">
        <v>60</v>
      </c>
    </row>
    <row r="245" spans="1:3" x14ac:dyDescent="0.25">
      <c r="A245" t="s">
        <v>599</v>
      </c>
      <c r="B245" t="s">
        <v>600</v>
      </c>
      <c r="C245" s="42" t="s">
        <v>65</v>
      </c>
    </row>
    <row r="246" spans="1:3" x14ac:dyDescent="0.25">
      <c r="A246" t="s">
        <v>58</v>
      </c>
      <c r="B246" t="s">
        <v>59</v>
      </c>
      <c r="C246" s="42" t="s">
        <v>60</v>
      </c>
    </row>
    <row r="247" spans="1:3" x14ac:dyDescent="0.25">
      <c r="A247" t="s">
        <v>895</v>
      </c>
      <c r="B247" t="s">
        <v>896</v>
      </c>
      <c r="C247" s="42" t="s">
        <v>55</v>
      </c>
    </row>
    <row r="248" spans="1:3" x14ac:dyDescent="0.25">
      <c r="A248" t="s">
        <v>202</v>
      </c>
      <c r="B248" t="s">
        <v>203</v>
      </c>
      <c r="C248" s="42" t="s">
        <v>49</v>
      </c>
    </row>
    <row r="249" spans="1:3" x14ac:dyDescent="0.25">
      <c r="A249" t="s">
        <v>817</v>
      </c>
      <c r="B249" t="s">
        <v>818</v>
      </c>
      <c r="C249" s="42" t="s">
        <v>65</v>
      </c>
    </row>
    <row r="250" spans="1:3" x14ac:dyDescent="0.25">
      <c r="A250" t="s">
        <v>811</v>
      </c>
      <c r="B250" t="s">
        <v>812</v>
      </c>
      <c r="C250" s="42" t="s">
        <v>52</v>
      </c>
    </row>
    <row r="251" spans="1:3" x14ac:dyDescent="0.25">
      <c r="A251" t="s">
        <v>68</v>
      </c>
      <c r="B251" t="s">
        <v>69</v>
      </c>
      <c r="C251" s="42" t="s">
        <v>52</v>
      </c>
    </row>
    <row r="252" spans="1:3" x14ac:dyDescent="0.25">
      <c r="A252" t="s">
        <v>537</v>
      </c>
      <c r="B252" t="s">
        <v>538</v>
      </c>
      <c r="C252" s="42" t="s">
        <v>52</v>
      </c>
    </row>
    <row r="253" spans="1:3" x14ac:dyDescent="0.25">
      <c r="A253" t="s">
        <v>545</v>
      </c>
      <c r="B253" t="s">
        <v>546</v>
      </c>
      <c r="C253" s="42" t="s">
        <v>52</v>
      </c>
    </row>
    <row r="254" spans="1:3" x14ac:dyDescent="0.25">
      <c r="A254" t="s">
        <v>893</v>
      </c>
      <c r="B254" t="s">
        <v>894</v>
      </c>
      <c r="C254" s="42" t="s">
        <v>52</v>
      </c>
    </row>
    <row r="255" spans="1:3" x14ac:dyDescent="0.25">
      <c r="A255" t="s">
        <v>639</v>
      </c>
      <c r="B255" t="s">
        <v>640</v>
      </c>
      <c r="C255" s="42" t="s">
        <v>52</v>
      </c>
    </row>
    <row r="256" spans="1:3" x14ac:dyDescent="0.25">
      <c r="A256" t="s">
        <v>359</v>
      </c>
      <c r="B256" t="s">
        <v>360</v>
      </c>
      <c r="C256" s="42" t="s">
        <v>52</v>
      </c>
    </row>
    <row r="257" spans="1:3" x14ac:dyDescent="0.25">
      <c r="A257" t="s">
        <v>827</v>
      </c>
      <c r="B257" t="s">
        <v>828</v>
      </c>
      <c r="C257" s="42" t="s">
        <v>52</v>
      </c>
    </row>
    <row r="258" spans="1:3" x14ac:dyDescent="0.25">
      <c r="A258" t="s">
        <v>633</v>
      </c>
      <c r="B258" t="s">
        <v>634</v>
      </c>
      <c r="C258" s="42" t="s">
        <v>52</v>
      </c>
    </row>
    <row r="259" spans="1:3" x14ac:dyDescent="0.25">
      <c r="A259" t="s">
        <v>809</v>
      </c>
      <c r="B259" t="s">
        <v>810</v>
      </c>
      <c r="C259" s="42" t="s">
        <v>52</v>
      </c>
    </row>
    <row r="260" spans="1:3" x14ac:dyDescent="0.25">
      <c r="A260" t="s">
        <v>803</v>
      </c>
      <c r="B260" t="s">
        <v>804</v>
      </c>
      <c r="C260" s="42" t="s">
        <v>52</v>
      </c>
    </row>
    <row r="261" spans="1:3" x14ac:dyDescent="0.25">
      <c r="A261" t="s">
        <v>661</v>
      </c>
      <c r="B261" t="s">
        <v>662</v>
      </c>
      <c r="C261" s="42" t="s">
        <v>52</v>
      </c>
    </row>
    <row r="262" spans="1:3" x14ac:dyDescent="0.25">
      <c r="A262" t="s">
        <v>673</v>
      </c>
      <c r="B262" t="s">
        <v>674</v>
      </c>
      <c r="C262" s="42" t="s">
        <v>52</v>
      </c>
    </row>
    <row r="263" spans="1:3" x14ac:dyDescent="0.25">
      <c r="A263" t="s">
        <v>180</v>
      </c>
      <c r="B263" t="s">
        <v>181</v>
      </c>
      <c r="C263" s="42" t="s">
        <v>52</v>
      </c>
    </row>
    <row r="264" spans="1:3" x14ac:dyDescent="0.25">
      <c r="A264" t="s">
        <v>535</v>
      </c>
      <c r="B264" t="s">
        <v>536</v>
      </c>
      <c r="C264" s="42" t="s">
        <v>52</v>
      </c>
    </row>
    <row r="265" spans="1:3" x14ac:dyDescent="0.25">
      <c r="A265" t="s">
        <v>100</v>
      </c>
      <c r="B265" t="s">
        <v>101</v>
      </c>
      <c r="C265" s="42" t="s">
        <v>52</v>
      </c>
    </row>
    <row r="266" spans="1:3" x14ac:dyDescent="0.25">
      <c r="A266" t="s">
        <v>667</v>
      </c>
      <c r="B266" t="s">
        <v>668</v>
      </c>
      <c r="C266" s="42" t="s">
        <v>52</v>
      </c>
    </row>
    <row r="267" spans="1:3" x14ac:dyDescent="0.25">
      <c r="A267" t="s">
        <v>533</v>
      </c>
      <c r="B267" t="s">
        <v>534</v>
      </c>
      <c r="C267" s="42" t="s">
        <v>52</v>
      </c>
    </row>
    <row r="268" spans="1:3" x14ac:dyDescent="0.25">
      <c r="A268" t="s">
        <v>797</v>
      </c>
      <c r="B268" t="s">
        <v>798</v>
      </c>
      <c r="C268" s="42" t="s">
        <v>52</v>
      </c>
    </row>
    <row r="269" spans="1:3" x14ac:dyDescent="0.25">
      <c r="A269" t="s">
        <v>787</v>
      </c>
      <c r="B269" t="s">
        <v>788</v>
      </c>
      <c r="C269" s="42" t="s">
        <v>52</v>
      </c>
    </row>
    <row r="270" spans="1:3" x14ac:dyDescent="0.25">
      <c r="A270" t="s">
        <v>857</v>
      </c>
      <c r="B270" t="s">
        <v>858</v>
      </c>
      <c r="C270" s="42" t="s">
        <v>52</v>
      </c>
    </row>
    <row r="271" spans="1:3" x14ac:dyDescent="0.25">
      <c r="A271" t="s">
        <v>859</v>
      </c>
      <c r="B271" t="s">
        <v>860</v>
      </c>
      <c r="C271" s="42" t="s">
        <v>52</v>
      </c>
    </row>
    <row r="272" spans="1:3" x14ac:dyDescent="0.25">
      <c r="A272" t="s">
        <v>74</v>
      </c>
      <c r="B272" t="s">
        <v>75</v>
      </c>
      <c r="C272" s="42" t="s">
        <v>55</v>
      </c>
    </row>
    <row r="273" spans="1:3" x14ac:dyDescent="0.25">
      <c r="A273" t="s">
        <v>365</v>
      </c>
      <c r="B273" t="s">
        <v>366</v>
      </c>
      <c r="C273" s="42" t="s">
        <v>65</v>
      </c>
    </row>
    <row r="274" spans="1:3" x14ac:dyDescent="0.25">
      <c r="A274" t="s">
        <v>897</v>
      </c>
      <c r="B274" t="s">
        <v>898</v>
      </c>
      <c r="C274" s="42" t="s">
        <v>49</v>
      </c>
    </row>
    <row r="275" spans="1:3" x14ac:dyDescent="0.25">
      <c r="A275" t="s">
        <v>367</v>
      </c>
      <c r="B275" t="s">
        <v>368</v>
      </c>
      <c r="C275" s="42" t="s">
        <v>55</v>
      </c>
    </row>
    <row r="276" spans="1:3" x14ac:dyDescent="0.25">
      <c r="A276" t="s">
        <v>851</v>
      </c>
      <c r="B276" t="s">
        <v>852</v>
      </c>
      <c r="C276" s="42" t="s">
        <v>52</v>
      </c>
    </row>
    <row r="277" spans="1:3" x14ac:dyDescent="0.25">
      <c r="A277" t="s">
        <v>901</v>
      </c>
      <c r="B277" t="s">
        <v>902</v>
      </c>
      <c r="C277" s="42" t="s">
        <v>65</v>
      </c>
    </row>
    <row r="278" spans="1:3" x14ac:dyDescent="0.25">
      <c r="A278" t="s">
        <v>903</v>
      </c>
      <c r="B278" t="s">
        <v>904</v>
      </c>
      <c r="C278" s="42" t="s">
        <v>60</v>
      </c>
    </row>
    <row r="279" spans="1:3" x14ac:dyDescent="0.25">
      <c r="A279" t="s">
        <v>907</v>
      </c>
      <c r="B279" t="s">
        <v>908</v>
      </c>
      <c r="C279" s="42" t="s">
        <v>60</v>
      </c>
    </row>
    <row r="280" spans="1:3" x14ac:dyDescent="0.25">
      <c r="A280" t="s">
        <v>417</v>
      </c>
      <c r="B280" t="s">
        <v>418</v>
      </c>
      <c r="C280" s="42" t="s">
        <v>52</v>
      </c>
    </row>
    <row r="281" spans="1:3" x14ac:dyDescent="0.25">
      <c r="A281" t="s">
        <v>849</v>
      </c>
      <c r="B281" t="s">
        <v>850</v>
      </c>
      <c r="C281" s="42" t="s">
        <v>52</v>
      </c>
    </row>
    <row r="282" spans="1:3" x14ac:dyDescent="0.25">
      <c r="A282" t="s">
        <v>675</v>
      </c>
      <c r="B282" t="s">
        <v>676</v>
      </c>
      <c r="C282" s="42" t="s">
        <v>52</v>
      </c>
    </row>
    <row r="283" spans="1:3" x14ac:dyDescent="0.25">
      <c r="A283" t="s">
        <v>72</v>
      </c>
      <c r="B283" t="s">
        <v>73</v>
      </c>
      <c r="C283" s="42" t="s">
        <v>52</v>
      </c>
    </row>
    <row r="284" spans="1:3" x14ac:dyDescent="0.25">
      <c r="A284" t="s">
        <v>913</v>
      </c>
      <c r="B284" t="s">
        <v>914</v>
      </c>
      <c r="C284" s="42" t="s">
        <v>55</v>
      </c>
    </row>
    <row r="285" spans="1:3" x14ac:dyDescent="0.25">
      <c r="A285" t="s">
        <v>739</v>
      </c>
      <c r="B285" t="s">
        <v>740</v>
      </c>
      <c r="C285" s="42" t="s">
        <v>60</v>
      </c>
    </row>
    <row r="286" spans="1:3" x14ac:dyDescent="0.25">
      <c r="A286" t="s">
        <v>917</v>
      </c>
      <c r="B286" t="s">
        <v>918</v>
      </c>
      <c r="C286" s="42" t="s">
        <v>60</v>
      </c>
    </row>
    <row r="287" spans="1:3" x14ac:dyDescent="0.25">
      <c r="A287" t="s">
        <v>371</v>
      </c>
      <c r="B287" t="s">
        <v>372</v>
      </c>
      <c r="C287" s="42" t="s">
        <v>65</v>
      </c>
    </row>
    <row r="288" spans="1:3" x14ac:dyDescent="0.25">
      <c r="A288" t="s">
        <v>373</v>
      </c>
      <c r="B288" t="s">
        <v>374</v>
      </c>
      <c r="C288" s="42" t="s">
        <v>49</v>
      </c>
    </row>
    <row r="289" spans="1:3" x14ac:dyDescent="0.25">
      <c r="A289" t="s">
        <v>919</v>
      </c>
      <c r="B289" t="s">
        <v>920</v>
      </c>
      <c r="C289" s="42" t="s">
        <v>60</v>
      </c>
    </row>
    <row r="290" spans="1:3" x14ac:dyDescent="0.25">
      <c r="A290" t="s">
        <v>923</v>
      </c>
      <c r="B290" t="s">
        <v>924</v>
      </c>
      <c r="C290" s="42" t="s">
        <v>49</v>
      </c>
    </row>
    <row r="291" spans="1:3" x14ac:dyDescent="0.25">
      <c r="A291" t="s">
        <v>929</v>
      </c>
      <c r="B291" t="s">
        <v>930</v>
      </c>
      <c r="C291" s="42" t="s">
        <v>65</v>
      </c>
    </row>
    <row r="292" spans="1:3" x14ac:dyDescent="0.25">
      <c r="A292" t="s">
        <v>375</v>
      </c>
      <c r="B292" t="s">
        <v>376</v>
      </c>
      <c r="C292" s="42" t="s">
        <v>65</v>
      </c>
    </row>
    <row r="293" spans="1:3" x14ac:dyDescent="0.25">
      <c r="A293" t="s">
        <v>741</v>
      </c>
      <c r="B293" t="s">
        <v>742</v>
      </c>
      <c r="C293" s="42" t="s">
        <v>65</v>
      </c>
    </row>
    <row r="294" spans="1:3" x14ac:dyDescent="0.25">
      <c r="A294" t="s">
        <v>953</v>
      </c>
      <c r="B294" t="s">
        <v>954</v>
      </c>
      <c r="C294" s="42" t="s">
        <v>49</v>
      </c>
    </row>
    <row r="295" spans="1:3" x14ac:dyDescent="0.25">
      <c r="A295" t="s">
        <v>927</v>
      </c>
      <c r="B295" t="s">
        <v>928</v>
      </c>
      <c r="C295" s="42" t="s">
        <v>60</v>
      </c>
    </row>
    <row r="296" spans="1:3" x14ac:dyDescent="0.25">
      <c r="A296" t="s">
        <v>931</v>
      </c>
      <c r="B296" t="s">
        <v>932</v>
      </c>
      <c r="C296" s="42" t="s">
        <v>60</v>
      </c>
    </row>
    <row r="297" spans="1:3" x14ac:dyDescent="0.25">
      <c r="A297" t="s">
        <v>933</v>
      </c>
      <c r="B297" t="s">
        <v>934</v>
      </c>
      <c r="C297" s="42" t="s">
        <v>49</v>
      </c>
    </row>
    <row r="298" spans="1:3" x14ac:dyDescent="0.25">
      <c r="A298" t="s">
        <v>377</v>
      </c>
      <c r="B298" t="s">
        <v>378</v>
      </c>
      <c r="C298" s="42" t="s">
        <v>60</v>
      </c>
    </row>
    <row r="299" spans="1:3" x14ac:dyDescent="0.25">
      <c r="A299" t="s">
        <v>935</v>
      </c>
      <c r="B299" t="s">
        <v>936</v>
      </c>
      <c r="C299" s="42" t="s">
        <v>55</v>
      </c>
    </row>
    <row r="300" spans="1:3" x14ac:dyDescent="0.25">
      <c r="A300" t="s">
        <v>379</v>
      </c>
      <c r="B300" t="s">
        <v>380</v>
      </c>
      <c r="C300" s="42" t="s">
        <v>55</v>
      </c>
    </row>
    <row r="301" spans="1:3" x14ac:dyDescent="0.25">
      <c r="A301" t="s">
        <v>959</v>
      </c>
      <c r="B301" t="s">
        <v>960</v>
      </c>
      <c r="C301" s="42" t="s">
        <v>60</v>
      </c>
    </row>
    <row r="302" spans="1:3" x14ac:dyDescent="0.25">
      <c r="A302" t="s">
        <v>381</v>
      </c>
      <c r="B302" t="s">
        <v>382</v>
      </c>
      <c r="C302" s="42" t="s">
        <v>55</v>
      </c>
    </row>
    <row r="303" spans="1:3" x14ac:dyDescent="0.25">
      <c r="A303" t="s">
        <v>743</v>
      </c>
      <c r="B303" t="s">
        <v>744</v>
      </c>
      <c r="C303" s="42" t="s">
        <v>55</v>
      </c>
    </row>
    <row r="304" spans="1:3" x14ac:dyDescent="0.25">
      <c r="A304" t="s">
        <v>937</v>
      </c>
      <c r="B304" t="s">
        <v>938</v>
      </c>
      <c r="C304" s="42" t="s">
        <v>55</v>
      </c>
    </row>
    <row r="305" spans="1:3" x14ac:dyDescent="0.25">
      <c r="A305" t="s">
        <v>939</v>
      </c>
      <c r="B305" t="s">
        <v>940</v>
      </c>
      <c r="C305" s="42" t="s">
        <v>49</v>
      </c>
    </row>
    <row r="306" spans="1:3" x14ac:dyDescent="0.25">
      <c r="A306" t="s">
        <v>789</v>
      </c>
      <c r="B306" t="s">
        <v>790</v>
      </c>
      <c r="C306" s="42" t="s">
        <v>298</v>
      </c>
    </row>
    <row r="307" spans="1:3" x14ac:dyDescent="0.25">
      <c r="A307" t="s">
        <v>387</v>
      </c>
      <c r="B307" t="s">
        <v>388</v>
      </c>
      <c r="C307" s="42" t="s">
        <v>60</v>
      </c>
    </row>
    <row r="308" spans="1:3" x14ac:dyDescent="0.25">
      <c r="A308" t="s">
        <v>391</v>
      </c>
      <c r="B308" t="s">
        <v>392</v>
      </c>
      <c r="C308" s="42" t="s">
        <v>65</v>
      </c>
    </row>
    <row r="309" spans="1:3" x14ac:dyDescent="0.25">
      <c r="A309" t="s">
        <v>559</v>
      </c>
      <c r="B309" t="s">
        <v>560</v>
      </c>
      <c r="C309" s="42" t="s">
        <v>65</v>
      </c>
    </row>
    <row r="310" spans="1:3" x14ac:dyDescent="0.25">
      <c r="A310" t="s">
        <v>615</v>
      </c>
      <c r="B310" t="s">
        <v>616</v>
      </c>
      <c r="C310" s="42" t="s">
        <v>60</v>
      </c>
    </row>
    <row r="311" spans="1:3" x14ac:dyDescent="0.25">
      <c r="A311" t="s">
        <v>399</v>
      </c>
      <c r="B311" t="s">
        <v>400</v>
      </c>
      <c r="C311" s="42" t="s">
        <v>65</v>
      </c>
    </row>
    <row r="312" spans="1:3" x14ac:dyDescent="0.25">
      <c r="A312" t="s">
        <v>745</v>
      </c>
      <c r="B312" t="s">
        <v>746</v>
      </c>
      <c r="C312" s="42" t="s">
        <v>65</v>
      </c>
    </row>
    <row r="313" spans="1:3" x14ac:dyDescent="0.25">
      <c r="A313" t="s">
        <v>168</v>
      </c>
      <c r="B313" t="s">
        <v>169</v>
      </c>
      <c r="C313" s="42" t="s">
        <v>49</v>
      </c>
    </row>
    <row r="314" spans="1:3" x14ac:dyDescent="0.25">
      <c r="A314" t="s">
        <v>969</v>
      </c>
      <c r="B314" t="s">
        <v>970</v>
      </c>
      <c r="C314" s="42" t="s">
        <v>55</v>
      </c>
    </row>
    <row r="315" spans="1:3" x14ac:dyDescent="0.25">
      <c r="A315" t="s">
        <v>401</v>
      </c>
      <c r="B315" t="s">
        <v>402</v>
      </c>
      <c r="C315" s="42" t="s">
        <v>65</v>
      </c>
    </row>
    <row r="316" spans="1:3" x14ac:dyDescent="0.25">
      <c r="A316" t="s">
        <v>747</v>
      </c>
      <c r="B316" t="s">
        <v>748</v>
      </c>
      <c r="C316" s="42" t="s">
        <v>65</v>
      </c>
    </row>
    <row r="317" spans="1:3" x14ac:dyDescent="0.25">
      <c r="A317" t="s">
        <v>80</v>
      </c>
      <c r="B317" t="s">
        <v>81</v>
      </c>
      <c r="C317" s="42" t="s">
        <v>49</v>
      </c>
    </row>
    <row r="318" spans="1:3" x14ac:dyDescent="0.25">
      <c r="A318" t="s">
        <v>66</v>
      </c>
      <c r="B318" t="s">
        <v>67</v>
      </c>
      <c r="C318" s="42" t="s">
        <v>65</v>
      </c>
    </row>
    <row r="319" spans="1:3" x14ac:dyDescent="0.25">
      <c r="A319" t="s">
        <v>403</v>
      </c>
      <c r="B319" t="s">
        <v>404</v>
      </c>
      <c r="C319" s="42" t="s">
        <v>65</v>
      </c>
    </row>
    <row r="320" spans="1:3" x14ac:dyDescent="0.25">
      <c r="A320" t="s">
        <v>407</v>
      </c>
      <c r="B320" t="s">
        <v>408</v>
      </c>
      <c r="C320" s="42" t="s">
        <v>65</v>
      </c>
    </row>
    <row r="321" spans="1:3" x14ac:dyDescent="0.25">
      <c r="A321" t="s">
        <v>749</v>
      </c>
      <c r="B321" t="s">
        <v>750</v>
      </c>
      <c r="C321" s="42" t="s">
        <v>60</v>
      </c>
    </row>
    <row r="322" spans="1:3" x14ac:dyDescent="0.25">
      <c r="A322" t="s">
        <v>865</v>
      </c>
      <c r="B322" t="s">
        <v>866</v>
      </c>
      <c r="C322" s="42" t="s">
        <v>52</v>
      </c>
    </row>
    <row r="323" spans="1:3" x14ac:dyDescent="0.25">
      <c r="A323" t="s">
        <v>409</v>
      </c>
      <c r="B323" t="s">
        <v>410</v>
      </c>
      <c r="C323" s="42" t="s">
        <v>65</v>
      </c>
    </row>
    <row r="324" spans="1:3" x14ac:dyDescent="0.25">
      <c r="A324" t="s">
        <v>411</v>
      </c>
      <c r="B324" t="s">
        <v>412</v>
      </c>
      <c r="C324" s="42" t="s">
        <v>65</v>
      </c>
    </row>
    <row r="325" spans="1:3" x14ac:dyDescent="0.25">
      <c r="A325" t="s">
        <v>941</v>
      </c>
      <c r="B325" t="s">
        <v>942</v>
      </c>
      <c r="C325" s="42" t="s">
        <v>60</v>
      </c>
    </row>
    <row r="326" spans="1:3" x14ac:dyDescent="0.25">
      <c r="A326" t="s">
        <v>413</v>
      </c>
      <c r="B326" t="s">
        <v>414</v>
      </c>
      <c r="C326" s="42" t="s">
        <v>65</v>
      </c>
    </row>
    <row r="327" spans="1:3" x14ac:dyDescent="0.25">
      <c r="A327" t="s">
        <v>753</v>
      </c>
      <c r="B327" t="s">
        <v>754</v>
      </c>
      <c r="C327" s="42" t="s">
        <v>60</v>
      </c>
    </row>
    <row r="328" spans="1:3" x14ac:dyDescent="0.25">
      <c r="A328" t="s">
        <v>949</v>
      </c>
      <c r="B328" t="s">
        <v>950</v>
      </c>
      <c r="C328" s="42" t="s">
        <v>60</v>
      </c>
    </row>
    <row r="329" spans="1:3" x14ac:dyDescent="0.25">
      <c r="A329" t="s">
        <v>867</v>
      </c>
      <c r="B329" t="s">
        <v>868</v>
      </c>
      <c r="C329" s="42" t="s">
        <v>52</v>
      </c>
    </row>
    <row r="330" spans="1:3" x14ac:dyDescent="0.25">
      <c r="A330" t="s">
        <v>415</v>
      </c>
      <c r="B330" t="s">
        <v>416</v>
      </c>
      <c r="C330" s="42" t="s">
        <v>65</v>
      </c>
    </row>
    <row r="331" spans="1:3" x14ac:dyDescent="0.25">
      <c r="A331" t="s">
        <v>419</v>
      </c>
      <c r="B331" t="s">
        <v>420</v>
      </c>
      <c r="C331" s="42" t="s">
        <v>65</v>
      </c>
    </row>
    <row r="332" spans="1:3" x14ac:dyDescent="0.25">
      <c r="A332" t="s">
        <v>423</v>
      </c>
      <c r="B332" t="s">
        <v>424</v>
      </c>
      <c r="C332" s="42" t="s">
        <v>65</v>
      </c>
    </row>
    <row r="333" spans="1:3" x14ac:dyDescent="0.25">
      <c r="A333" t="s">
        <v>427</v>
      </c>
      <c r="B333" t="s">
        <v>428</v>
      </c>
      <c r="C333" s="42" t="s">
        <v>65</v>
      </c>
    </row>
    <row r="334" spans="1:3" x14ac:dyDescent="0.25">
      <c r="A334" t="s">
        <v>294</v>
      </c>
      <c r="B334" t="s">
        <v>295</v>
      </c>
      <c r="C334" s="42" t="s">
        <v>49</v>
      </c>
    </row>
    <row r="335" spans="1:3" x14ac:dyDescent="0.25">
      <c r="A335" t="s">
        <v>435</v>
      </c>
      <c r="B335" t="s">
        <v>436</v>
      </c>
      <c r="C335" s="42" t="s">
        <v>49</v>
      </c>
    </row>
    <row r="336" spans="1:3" x14ac:dyDescent="0.25">
      <c r="A336" t="s">
        <v>439</v>
      </c>
      <c r="B336" t="s">
        <v>440</v>
      </c>
      <c r="C336" s="42" t="s">
        <v>60</v>
      </c>
    </row>
    <row r="337" spans="1:3" x14ac:dyDescent="0.25">
      <c r="A337" t="s">
        <v>513</v>
      </c>
      <c r="B337" t="s">
        <v>514</v>
      </c>
      <c r="C337" s="42" t="s">
        <v>52</v>
      </c>
    </row>
    <row r="338" spans="1:3" x14ac:dyDescent="0.25">
      <c r="A338" t="s">
        <v>819</v>
      </c>
      <c r="B338" t="s">
        <v>820</v>
      </c>
      <c r="C338" s="42" t="s">
        <v>52</v>
      </c>
    </row>
    <row r="339" spans="1:3" x14ac:dyDescent="0.25">
      <c r="A339" t="s">
        <v>345</v>
      </c>
      <c r="B339" t="s">
        <v>346</v>
      </c>
      <c r="C339" s="42" t="s">
        <v>52</v>
      </c>
    </row>
    <row r="340" spans="1:3" x14ac:dyDescent="0.25">
      <c r="A340" t="s">
        <v>443</v>
      </c>
      <c r="B340" t="s">
        <v>444</v>
      </c>
      <c r="C340" s="42" t="s">
        <v>65</v>
      </c>
    </row>
    <row r="341" spans="1:3" x14ac:dyDescent="0.25">
      <c r="A341" t="s">
        <v>445</v>
      </c>
      <c r="B341" t="s">
        <v>446</v>
      </c>
      <c r="C341" s="42" t="s">
        <v>65</v>
      </c>
    </row>
    <row r="342" spans="1:3" x14ac:dyDescent="0.25">
      <c r="A342" t="s">
        <v>755</v>
      </c>
      <c r="B342" t="s">
        <v>756</v>
      </c>
      <c r="C342" s="42" t="s">
        <v>65</v>
      </c>
    </row>
    <row r="343" spans="1:3" x14ac:dyDescent="0.25">
      <c r="A343" t="s">
        <v>447</v>
      </c>
      <c r="B343" t="s">
        <v>448</v>
      </c>
      <c r="C343" s="42" t="s">
        <v>65</v>
      </c>
    </row>
    <row r="344" spans="1:3" x14ac:dyDescent="0.25">
      <c r="A344" t="s">
        <v>441</v>
      </c>
      <c r="B344" t="s">
        <v>442</v>
      </c>
      <c r="C344" s="42" t="s">
        <v>49</v>
      </c>
    </row>
    <row r="345" spans="1:3" x14ac:dyDescent="0.25">
      <c r="A345" t="s">
        <v>757</v>
      </c>
      <c r="B345" t="s">
        <v>758</v>
      </c>
      <c r="C345" s="42" t="s">
        <v>49</v>
      </c>
    </row>
    <row r="346" spans="1:3" x14ac:dyDescent="0.25">
      <c r="A346" t="s">
        <v>449</v>
      </c>
      <c r="B346" t="s">
        <v>450</v>
      </c>
      <c r="C346" s="42" t="s">
        <v>65</v>
      </c>
    </row>
    <row r="347" spans="1:3" x14ac:dyDescent="0.25">
      <c r="A347" t="s">
        <v>451</v>
      </c>
      <c r="B347" t="s">
        <v>452</v>
      </c>
      <c r="C347" s="42" t="s">
        <v>60</v>
      </c>
    </row>
    <row r="348" spans="1:3" x14ac:dyDescent="0.25">
      <c r="A348" t="s">
        <v>759</v>
      </c>
      <c r="B348" t="s">
        <v>760</v>
      </c>
      <c r="C348" s="42" t="s">
        <v>60</v>
      </c>
    </row>
    <row r="349" spans="1:3" x14ac:dyDescent="0.25">
      <c r="A349" t="s">
        <v>206</v>
      </c>
      <c r="B349" t="s">
        <v>207</v>
      </c>
      <c r="C349" s="42" t="s">
        <v>60</v>
      </c>
    </row>
    <row r="350" spans="1:3" x14ac:dyDescent="0.25">
      <c r="A350" t="s">
        <v>665</v>
      </c>
      <c r="B350" t="s">
        <v>666</v>
      </c>
      <c r="C350" s="42" t="s">
        <v>49</v>
      </c>
    </row>
    <row r="351" spans="1:3" x14ac:dyDescent="0.25">
      <c r="A351" t="s">
        <v>609</v>
      </c>
      <c r="B351" t="s">
        <v>610</v>
      </c>
      <c r="C351" s="42" t="s">
        <v>60</v>
      </c>
    </row>
    <row r="352" spans="1:3" x14ac:dyDescent="0.25">
      <c r="A352" t="s">
        <v>385</v>
      </c>
      <c r="B352" t="s">
        <v>386</v>
      </c>
      <c r="C352" s="42" t="s">
        <v>55</v>
      </c>
    </row>
    <row r="353" spans="1:3" x14ac:dyDescent="0.25">
      <c r="A353" t="s">
        <v>461</v>
      </c>
      <c r="B353" t="s">
        <v>462</v>
      </c>
      <c r="C353" s="42" t="s">
        <v>49</v>
      </c>
    </row>
    <row r="354" spans="1:3" x14ac:dyDescent="0.25">
      <c r="A354" t="s">
        <v>463</v>
      </c>
      <c r="B354" t="s">
        <v>464</v>
      </c>
      <c r="C354" s="42" t="s">
        <v>60</v>
      </c>
    </row>
    <row r="355" spans="1:3" x14ac:dyDescent="0.25">
      <c r="A355" t="s">
        <v>539</v>
      </c>
      <c r="B355" t="s">
        <v>540</v>
      </c>
      <c r="C355" s="42" t="s">
        <v>52</v>
      </c>
    </row>
    <row r="356" spans="1:3" x14ac:dyDescent="0.25">
      <c r="A356" t="s">
        <v>843</v>
      </c>
      <c r="B356" t="s">
        <v>844</v>
      </c>
      <c r="C356" s="42" t="s">
        <v>52</v>
      </c>
    </row>
    <row r="357" spans="1:3" x14ac:dyDescent="0.25">
      <c r="A357" t="s">
        <v>651</v>
      </c>
      <c r="B357" t="s">
        <v>652</v>
      </c>
      <c r="C357" s="42" t="s">
        <v>52</v>
      </c>
    </row>
    <row r="358" spans="1:3" x14ac:dyDescent="0.25">
      <c r="A358" t="s">
        <v>623</v>
      </c>
      <c r="B358" t="s">
        <v>624</v>
      </c>
      <c r="C358" s="42" t="s">
        <v>52</v>
      </c>
    </row>
    <row r="359" spans="1:3" x14ac:dyDescent="0.25">
      <c r="A359" t="s">
        <v>112</v>
      </c>
      <c r="B359" t="s">
        <v>113</v>
      </c>
      <c r="C359" s="42" t="s">
        <v>52</v>
      </c>
    </row>
    <row r="360" spans="1:3" x14ac:dyDescent="0.25">
      <c r="A360" t="s">
        <v>541</v>
      </c>
      <c r="B360" t="s">
        <v>542</v>
      </c>
      <c r="C360" s="42" t="s">
        <v>52</v>
      </c>
    </row>
    <row r="361" spans="1:3" x14ac:dyDescent="0.25">
      <c r="A361" t="s">
        <v>459</v>
      </c>
      <c r="B361" t="s">
        <v>460</v>
      </c>
      <c r="C361" s="42" t="s">
        <v>49</v>
      </c>
    </row>
    <row r="362" spans="1:3" x14ac:dyDescent="0.25">
      <c r="A362" t="s">
        <v>477</v>
      </c>
      <c r="B362" t="s">
        <v>478</v>
      </c>
      <c r="C362" s="42" t="s">
        <v>52</v>
      </c>
    </row>
    <row r="363" spans="1:3" x14ac:dyDescent="0.25">
      <c r="A363" t="s">
        <v>140</v>
      </c>
      <c r="B363" t="s">
        <v>141</v>
      </c>
      <c r="C363" s="42" t="s">
        <v>52</v>
      </c>
    </row>
    <row r="364" spans="1:3" x14ac:dyDescent="0.25">
      <c r="A364" t="s">
        <v>467</v>
      </c>
      <c r="B364" t="s">
        <v>468</v>
      </c>
      <c r="C364" s="42" t="s">
        <v>60</v>
      </c>
    </row>
    <row r="365" spans="1:3" x14ac:dyDescent="0.25">
      <c r="A365" t="s">
        <v>761</v>
      </c>
      <c r="B365" t="s">
        <v>762</v>
      </c>
      <c r="C365" s="42" t="s">
        <v>55</v>
      </c>
    </row>
    <row r="366" spans="1:3" x14ac:dyDescent="0.25">
      <c r="A366" t="s">
        <v>993</v>
      </c>
      <c r="B366" t="s">
        <v>994</v>
      </c>
      <c r="C366" s="42" t="s">
        <v>298</v>
      </c>
    </row>
    <row r="367" spans="1:3" x14ac:dyDescent="0.25">
      <c r="A367" t="s">
        <v>433</v>
      </c>
      <c r="B367" t="s">
        <v>434</v>
      </c>
      <c r="C367" s="42" t="s">
        <v>55</v>
      </c>
    </row>
    <row r="368" spans="1:3" x14ac:dyDescent="0.25">
      <c r="A368" t="s">
        <v>471</v>
      </c>
      <c r="B368" t="s">
        <v>472</v>
      </c>
      <c r="C368" s="42" t="s">
        <v>65</v>
      </c>
    </row>
    <row r="369" spans="1:3" x14ac:dyDescent="0.25">
      <c r="A369" t="s">
        <v>627</v>
      </c>
      <c r="B369" t="s">
        <v>628</v>
      </c>
      <c r="C369" s="42" t="s">
        <v>52</v>
      </c>
    </row>
    <row r="370" spans="1:3" x14ac:dyDescent="0.25">
      <c r="A370" t="s">
        <v>351</v>
      </c>
      <c r="B370" t="s">
        <v>352</v>
      </c>
      <c r="C370" s="42" t="s">
        <v>52</v>
      </c>
    </row>
    <row r="371" spans="1:3" x14ac:dyDescent="0.25">
      <c r="A371" t="s">
        <v>473</v>
      </c>
      <c r="B371" t="s">
        <v>474</v>
      </c>
      <c r="C371" s="42" t="s">
        <v>49</v>
      </c>
    </row>
    <row r="372" spans="1:3" x14ac:dyDescent="0.25">
      <c r="A372" t="s">
        <v>765</v>
      </c>
      <c r="B372" t="s">
        <v>766</v>
      </c>
      <c r="C372" s="42" t="s">
        <v>60</v>
      </c>
    </row>
    <row r="373" spans="1:3" x14ac:dyDescent="0.25">
      <c r="A373" t="s">
        <v>475</v>
      </c>
      <c r="B373" t="s">
        <v>476</v>
      </c>
      <c r="C373" s="42" t="s">
        <v>49</v>
      </c>
    </row>
    <row r="374" spans="1:3" x14ac:dyDescent="0.25">
      <c r="A374" t="s">
        <v>118</v>
      </c>
      <c r="B374" t="s">
        <v>119</v>
      </c>
      <c r="C374" s="42" t="s">
        <v>52</v>
      </c>
    </row>
    <row r="375" spans="1:3" x14ac:dyDescent="0.25">
      <c r="A375" t="s">
        <v>655</v>
      </c>
      <c r="B375" t="s">
        <v>656</v>
      </c>
      <c r="C375" s="42" t="s">
        <v>52</v>
      </c>
    </row>
    <row r="376" spans="1:3" x14ac:dyDescent="0.25">
      <c r="A376" t="s">
        <v>242</v>
      </c>
      <c r="B376" t="s">
        <v>243</v>
      </c>
      <c r="C376" s="42" t="s">
        <v>52</v>
      </c>
    </row>
    <row r="377" spans="1:3" x14ac:dyDescent="0.25">
      <c r="A377" t="s">
        <v>769</v>
      </c>
      <c r="B377" t="s">
        <v>770</v>
      </c>
      <c r="C377" s="42" t="s">
        <v>49</v>
      </c>
    </row>
    <row r="378" spans="1:3" x14ac:dyDescent="0.25">
      <c r="A378" t="s">
        <v>677</v>
      </c>
      <c r="B378" t="s">
        <v>678</v>
      </c>
      <c r="C378" s="42" t="s">
        <v>52</v>
      </c>
    </row>
    <row r="379" spans="1:3" x14ac:dyDescent="0.25">
      <c r="A379" t="s">
        <v>481</v>
      </c>
      <c r="B379" t="s">
        <v>482</v>
      </c>
      <c r="C379" s="42" t="s">
        <v>55</v>
      </c>
    </row>
    <row r="380" spans="1:3" x14ac:dyDescent="0.25">
      <c r="A380" t="s">
        <v>771</v>
      </c>
      <c r="B380" t="s">
        <v>772</v>
      </c>
      <c r="C380" s="42" t="s">
        <v>49</v>
      </c>
    </row>
    <row r="381" spans="1:3" x14ac:dyDescent="0.25">
      <c r="A381" t="s">
        <v>925</v>
      </c>
      <c r="B381" t="s">
        <v>926</v>
      </c>
      <c r="C381" s="42" t="s">
        <v>49</v>
      </c>
    </row>
    <row r="382" spans="1:3" x14ac:dyDescent="0.25">
      <c r="A382" t="s">
        <v>989</v>
      </c>
      <c r="B382" t="s">
        <v>990</v>
      </c>
      <c r="C382" s="42" t="s">
        <v>65</v>
      </c>
    </row>
    <row r="383" spans="1:3" x14ac:dyDescent="0.25">
      <c r="A383" t="s">
        <v>389</v>
      </c>
      <c r="B383" t="s">
        <v>390</v>
      </c>
      <c r="C383" s="42" t="s">
        <v>49</v>
      </c>
    </row>
    <row r="384" spans="1:3" x14ac:dyDescent="0.25">
      <c r="A384" t="s">
        <v>485</v>
      </c>
      <c r="B384" t="s">
        <v>486</v>
      </c>
      <c r="C384" s="42" t="s">
        <v>55</v>
      </c>
    </row>
    <row r="385" spans="1:3" x14ac:dyDescent="0.25">
      <c r="A385" t="s">
        <v>773</v>
      </c>
      <c r="B385" t="s">
        <v>774</v>
      </c>
      <c r="C385" s="42" t="s">
        <v>55</v>
      </c>
    </row>
    <row r="386" spans="1:3" x14ac:dyDescent="0.25">
      <c r="A386" t="s">
        <v>905</v>
      </c>
      <c r="B386" t="s">
        <v>906</v>
      </c>
      <c r="C386" s="42" t="s">
        <v>55</v>
      </c>
    </row>
    <row r="387" spans="1:3" x14ac:dyDescent="0.25">
      <c r="A387" t="s">
        <v>487</v>
      </c>
      <c r="B387" t="s">
        <v>488</v>
      </c>
      <c r="C387" s="42" t="s">
        <v>49</v>
      </c>
    </row>
    <row r="388" spans="1:3" x14ac:dyDescent="0.25">
      <c r="A388" t="s">
        <v>489</v>
      </c>
      <c r="B388" t="s">
        <v>490</v>
      </c>
      <c r="C388" s="42" t="s">
        <v>49</v>
      </c>
    </row>
    <row r="389" spans="1:3" x14ac:dyDescent="0.25">
      <c r="A389" t="s">
        <v>703</v>
      </c>
      <c r="B389" t="s">
        <v>704</v>
      </c>
      <c r="C389" s="42" t="s">
        <v>55</v>
      </c>
    </row>
    <row r="390" spans="1:3" x14ac:dyDescent="0.25">
      <c r="A390" t="s">
        <v>90</v>
      </c>
      <c r="B390" t="s">
        <v>91</v>
      </c>
      <c r="C390" s="42" t="s">
        <v>65</v>
      </c>
    </row>
    <row r="391" spans="1:3" x14ac:dyDescent="0.25">
      <c r="A391" t="s">
        <v>991</v>
      </c>
      <c r="B391" t="s">
        <v>992</v>
      </c>
      <c r="C391" s="42" t="s">
        <v>49</v>
      </c>
    </row>
    <row r="392" spans="1:3" x14ac:dyDescent="0.25">
      <c r="A392" t="s">
        <v>493</v>
      </c>
      <c r="B392" t="s">
        <v>494</v>
      </c>
      <c r="C392" s="42" t="s">
        <v>55</v>
      </c>
    </row>
    <row r="393" spans="1:3" x14ac:dyDescent="0.25">
      <c r="A393" t="s">
        <v>879</v>
      </c>
      <c r="B393" t="s">
        <v>880</v>
      </c>
      <c r="C393" s="42" t="s">
        <v>49</v>
      </c>
    </row>
    <row r="394" spans="1:3" x14ac:dyDescent="0.25">
      <c r="A394" t="s">
        <v>943</v>
      </c>
      <c r="B394" t="s">
        <v>944</v>
      </c>
      <c r="C394" s="42" t="s">
        <v>49</v>
      </c>
    </row>
    <row r="395" spans="1:3" x14ac:dyDescent="0.25">
      <c r="A395" t="s">
        <v>855</v>
      </c>
      <c r="B395" t="s">
        <v>856</v>
      </c>
      <c r="C395" s="42" t="s">
        <v>49</v>
      </c>
    </row>
    <row r="396" spans="1:3" x14ac:dyDescent="0.25">
      <c r="A396" t="s">
        <v>831</v>
      </c>
      <c r="B396" t="s">
        <v>832</v>
      </c>
      <c r="C396" s="42" t="s">
        <v>49</v>
      </c>
    </row>
    <row r="397" spans="1:3" x14ac:dyDescent="0.25">
      <c r="A397" t="s">
        <v>495</v>
      </c>
      <c r="B397" t="s">
        <v>496</v>
      </c>
      <c r="C397" s="42" t="s">
        <v>65</v>
      </c>
    </row>
    <row r="398" spans="1:3" x14ac:dyDescent="0.25">
      <c r="A398" t="s">
        <v>497</v>
      </c>
      <c r="B398" t="s">
        <v>498</v>
      </c>
      <c r="C398" s="42" t="s">
        <v>55</v>
      </c>
    </row>
    <row r="399" spans="1:3" x14ac:dyDescent="0.25">
      <c r="A399" t="s">
        <v>499</v>
      </c>
      <c r="B399" t="s">
        <v>500</v>
      </c>
      <c r="C399" s="42" t="s">
        <v>55</v>
      </c>
    </row>
    <row r="400" spans="1:3" x14ac:dyDescent="0.25">
      <c r="A400" t="s">
        <v>501</v>
      </c>
      <c r="B400" t="s">
        <v>502</v>
      </c>
      <c r="C400" s="42" t="s">
        <v>55</v>
      </c>
    </row>
    <row r="401" spans="1:3" x14ac:dyDescent="0.25">
      <c r="A401" t="s">
        <v>775</v>
      </c>
      <c r="B401" t="s">
        <v>776</v>
      </c>
      <c r="C401" s="42" t="s">
        <v>55</v>
      </c>
    </row>
    <row r="402" spans="1:3" x14ac:dyDescent="0.25">
      <c r="A402" t="s">
        <v>527</v>
      </c>
      <c r="B402" t="s">
        <v>528</v>
      </c>
      <c r="C402" s="42" t="s">
        <v>55</v>
      </c>
    </row>
    <row r="403" spans="1:3" x14ac:dyDescent="0.25">
      <c r="A403" t="s">
        <v>551</v>
      </c>
      <c r="B403" t="s">
        <v>552</v>
      </c>
      <c r="C403" s="42" t="s">
        <v>65</v>
      </c>
    </row>
    <row r="404" spans="1:3" x14ac:dyDescent="0.25">
      <c r="A404" t="s">
        <v>557</v>
      </c>
      <c r="B404" t="s">
        <v>558</v>
      </c>
      <c r="C404" s="42" t="s">
        <v>49</v>
      </c>
    </row>
    <row r="405" spans="1:3" x14ac:dyDescent="0.25">
      <c r="A405" t="s">
        <v>421</v>
      </c>
      <c r="B405" t="s">
        <v>422</v>
      </c>
      <c r="C405" s="42" t="s">
        <v>52</v>
      </c>
    </row>
    <row r="406" spans="1:3" x14ac:dyDescent="0.25">
      <c r="A406" t="s">
        <v>823</v>
      </c>
      <c r="B406" t="s">
        <v>824</v>
      </c>
      <c r="C406" s="42" t="s">
        <v>52</v>
      </c>
    </row>
    <row r="407" spans="1:3" x14ac:dyDescent="0.25">
      <c r="A407" t="s">
        <v>669</v>
      </c>
      <c r="B407" t="s">
        <v>670</v>
      </c>
      <c r="C407" s="42" t="s">
        <v>52</v>
      </c>
    </row>
    <row r="408" spans="1:3" x14ac:dyDescent="0.25">
      <c r="A408" t="s">
        <v>683</v>
      </c>
      <c r="B408" t="s">
        <v>684</v>
      </c>
      <c r="C408" s="42" t="s">
        <v>52</v>
      </c>
    </row>
    <row r="409" spans="1:3" x14ac:dyDescent="0.25">
      <c r="A409" t="s">
        <v>134</v>
      </c>
      <c r="B409" t="s">
        <v>135</v>
      </c>
      <c r="C409" s="42" t="s">
        <v>52</v>
      </c>
    </row>
    <row r="410" spans="1:3" x14ac:dyDescent="0.25">
      <c r="A410" t="s">
        <v>549</v>
      </c>
      <c r="B410" t="s">
        <v>550</v>
      </c>
      <c r="C410" s="42" t="s">
        <v>52</v>
      </c>
    </row>
    <row r="411" spans="1:3" x14ac:dyDescent="0.25">
      <c r="A411" t="s">
        <v>705</v>
      </c>
      <c r="B411" t="s">
        <v>706</v>
      </c>
      <c r="C411" s="42" t="s">
        <v>52</v>
      </c>
    </row>
    <row r="412" spans="1:3" x14ac:dyDescent="0.25">
      <c r="A412" t="s">
        <v>108</v>
      </c>
      <c r="B412" t="s">
        <v>109</v>
      </c>
      <c r="C412" s="42" t="s">
        <v>52</v>
      </c>
    </row>
    <row r="413" spans="1:3" x14ac:dyDescent="0.25">
      <c r="A413" t="s">
        <v>833</v>
      </c>
      <c r="B413" t="s">
        <v>834</v>
      </c>
      <c r="C413" s="42" t="s">
        <v>52</v>
      </c>
    </row>
    <row r="414" spans="1:3" x14ac:dyDescent="0.25">
      <c r="A414" t="s">
        <v>244</v>
      </c>
      <c r="B414" t="s">
        <v>245</v>
      </c>
      <c r="C414" s="42" t="s">
        <v>52</v>
      </c>
    </row>
    <row r="415" spans="1:3" x14ac:dyDescent="0.25">
      <c r="A415" t="s">
        <v>829</v>
      </c>
      <c r="B415" t="s">
        <v>830</v>
      </c>
      <c r="C415" s="42" t="s">
        <v>52</v>
      </c>
    </row>
    <row r="416" spans="1:3" x14ac:dyDescent="0.25">
      <c r="A416" t="s">
        <v>625</v>
      </c>
      <c r="B416" t="s">
        <v>626</v>
      </c>
      <c r="C416" s="42" t="s">
        <v>52</v>
      </c>
    </row>
    <row r="417" spans="1:3" x14ac:dyDescent="0.25">
      <c r="A417" t="s">
        <v>641</v>
      </c>
      <c r="B417" t="s">
        <v>642</v>
      </c>
      <c r="C417" s="42" t="s">
        <v>52</v>
      </c>
    </row>
    <row r="418" spans="1:3" x14ac:dyDescent="0.25">
      <c r="A418" t="s">
        <v>106</v>
      </c>
      <c r="B418" t="s">
        <v>107</v>
      </c>
      <c r="C418" s="42" t="s">
        <v>52</v>
      </c>
    </row>
    <row r="419" spans="1:3" x14ac:dyDescent="0.25">
      <c r="A419" t="s">
        <v>246</v>
      </c>
      <c r="B419" t="s">
        <v>247</v>
      </c>
      <c r="C419" s="42" t="s">
        <v>52</v>
      </c>
    </row>
    <row r="420" spans="1:3" x14ac:dyDescent="0.25">
      <c r="A420" t="s">
        <v>511</v>
      </c>
      <c r="B420" t="s">
        <v>512</v>
      </c>
      <c r="C420" s="42" t="s">
        <v>52</v>
      </c>
    </row>
    <row r="421" spans="1:3" x14ac:dyDescent="0.25">
      <c r="A421" t="s">
        <v>347</v>
      </c>
      <c r="B421" t="s">
        <v>348</v>
      </c>
      <c r="C421" s="42" t="s">
        <v>52</v>
      </c>
    </row>
    <row r="422" spans="1:3" x14ac:dyDescent="0.25">
      <c r="A422" t="s">
        <v>503</v>
      </c>
      <c r="B422" t="s">
        <v>504</v>
      </c>
      <c r="C422" s="42" t="s">
        <v>49</v>
      </c>
    </row>
    <row r="423" spans="1:3" x14ac:dyDescent="0.25">
      <c r="A423" t="s">
        <v>955</v>
      </c>
      <c r="B423" t="s">
        <v>956</v>
      </c>
      <c r="C423" s="42" t="s">
        <v>49</v>
      </c>
    </row>
    <row r="424" spans="1:3" x14ac:dyDescent="0.25">
      <c r="A424" t="s">
        <v>186</v>
      </c>
      <c r="B424" t="s">
        <v>187</v>
      </c>
      <c r="C424" s="42" t="s">
        <v>52</v>
      </c>
    </row>
    <row r="425" spans="1:3" x14ac:dyDescent="0.25">
      <c r="A425" t="s">
        <v>563</v>
      </c>
      <c r="B425" t="s">
        <v>564</v>
      </c>
      <c r="C425" s="42" t="s">
        <v>55</v>
      </c>
    </row>
    <row r="426" spans="1:3" x14ac:dyDescent="0.25">
      <c r="A426" t="s">
        <v>567</v>
      </c>
      <c r="B426" t="s">
        <v>568</v>
      </c>
      <c r="C426" s="42" t="s">
        <v>49</v>
      </c>
    </row>
    <row r="427" spans="1:3" x14ac:dyDescent="0.25">
      <c r="A427" t="s">
        <v>565</v>
      </c>
      <c r="B427" t="s">
        <v>566</v>
      </c>
      <c r="C427" s="42" t="s">
        <v>55</v>
      </c>
    </row>
    <row r="428" spans="1:3" x14ac:dyDescent="0.25">
      <c r="A428" t="s">
        <v>779</v>
      </c>
      <c r="B428" t="s">
        <v>780</v>
      </c>
      <c r="C428" s="42" t="s">
        <v>55</v>
      </c>
    </row>
    <row r="429" spans="1:3" x14ac:dyDescent="0.25">
      <c r="A429" t="s">
        <v>957</v>
      </c>
      <c r="B429" t="s">
        <v>958</v>
      </c>
      <c r="C429" s="42" t="s">
        <v>55</v>
      </c>
    </row>
    <row r="430" spans="1:3" x14ac:dyDescent="0.25">
      <c r="A430" t="s">
        <v>553</v>
      </c>
      <c r="B430" t="s">
        <v>554</v>
      </c>
      <c r="C430" s="42" t="s">
        <v>65</v>
      </c>
    </row>
    <row r="431" spans="1:3" x14ac:dyDescent="0.25">
      <c r="A431" t="s">
        <v>569</v>
      </c>
      <c r="B431" t="s">
        <v>570</v>
      </c>
      <c r="C431" s="42" t="s">
        <v>55</v>
      </c>
    </row>
    <row r="432" spans="1:3" x14ac:dyDescent="0.25">
      <c r="A432" t="s">
        <v>961</v>
      </c>
      <c r="B432" t="s">
        <v>962</v>
      </c>
      <c r="C432" s="42" t="s">
        <v>49</v>
      </c>
    </row>
    <row r="433" spans="1:3" x14ac:dyDescent="0.25">
      <c r="A433" t="s">
        <v>777</v>
      </c>
      <c r="B433" t="s">
        <v>778</v>
      </c>
      <c r="C433" s="42" t="s">
        <v>49</v>
      </c>
    </row>
    <row r="434" spans="1:3" x14ac:dyDescent="0.25">
      <c r="A434" t="s">
        <v>266</v>
      </c>
      <c r="B434" t="s">
        <v>267</v>
      </c>
      <c r="C434" s="42" t="s">
        <v>65</v>
      </c>
    </row>
    <row r="435" spans="1:3" x14ac:dyDescent="0.25">
      <c r="A435" t="s">
        <v>645</v>
      </c>
      <c r="B435" t="s">
        <v>646</v>
      </c>
      <c r="C435" s="42" t="s">
        <v>52</v>
      </c>
    </row>
    <row r="436" spans="1:3" x14ac:dyDescent="0.25">
      <c r="A436" t="s">
        <v>801</v>
      </c>
      <c r="B436" t="s">
        <v>802</v>
      </c>
      <c r="C436" s="42" t="s">
        <v>52</v>
      </c>
    </row>
    <row r="437" spans="1:3" x14ac:dyDescent="0.25">
      <c r="A437" t="s">
        <v>571</v>
      </c>
      <c r="B437" t="s">
        <v>572</v>
      </c>
      <c r="C437" s="42" t="s">
        <v>55</v>
      </c>
    </row>
    <row r="438" spans="1:3" x14ac:dyDescent="0.25">
      <c r="A438" t="s">
        <v>799</v>
      </c>
      <c r="B438" t="s">
        <v>800</v>
      </c>
      <c r="C438" s="42" t="s">
        <v>52</v>
      </c>
    </row>
    <row r="439" spans="1:3" x14ac:dyDescent="0.25">
      <c r="A439" t="s">
        <v>56</v>
      </c>
      <c r="B439" t="s">
        <v>57</v>
      </c>
      <c r="C439" s="42" t="s">
        <v>52</v>
      </c>
    </row>
    <row r="440" spans="1:3" x14ac:dyDescent="0.25">
      <c r="A440" t="s">
        <v>577</v>
      </c>
      <c r="B440" t="s">
        <v>578</v>
      </c>
      <c r="C440" s="42" t="s">
        <v>55</v>
      </c>
    </row>
    <row r="441" spans="1:3" x14ac:dyDescent="0.25">
      <c r="A441" t="s">
        <v>581</v>
      </c>
      <c r="B441" t="s">
        <v>582</v>
      </c>
      <c r="C441" s="42" t="s">
        <v>49</v>
      </c>
    </row>
    <row r="442" spans="1:3" x14ac:dyDescent="0.25">
      <c r="A442" t="s">
        <v>583</v>
      </c>
      <c r="B442" t="s">
        <v>584</v>
      </c>
      <c r="C442" s="42" t="s">
        <v>55</v>
      </c>
    </row>
    <row r="443" spans="1:3" x14ac:dyDescent="0.25">
      <c r="A443" t="s">
        <v>585</v>
      </c>
      <c r="B443" t="s">
        <v>586</v>
      </c>
      <c r="C443" s="42" t="s">
        <v>55</v>
      </c>
    </row>
    <row r="444" spans="1:3" x14ac:dyDescent="0.25">
      <c r="A444" t="s">
        <v>973</v>
      </c>
      <c r="B444" t="s">
        <v>974</v>
      </c>
      <c r="C444" s="42" t="s">
        <v>298</v>
      </c>
    </row>
    <row r="445" spans="1:3" x14ac:dyDescent="0.25">
      <c r="A445" t="s">
        <v>813</v>
      </c>
      <c r="B445" t="s">
        <v>814</v>
      </c>
      <c r="C445" s="42" t="s">
        <v>49</v>
      </c>
    </row>
    <row r="446" spans="1:3" x14ac:dyDescent="0.25">
      <c r="A446" t="s">
        <v>296</v>
      </c>
      <c r="B446" t="s">
        <v>297</v>
      </c>
      <c r="C446" s="42" t="s">
        <v>298</v>
      </c>
    </row>
    <row r="447" spans="1:3" x14ac:dyDescent="0.25">
      <c r="A447" t="s">
        <v>723</v>
      </c>
      <c r="B447" t="s">
        <v>724</v>
      </c>
      <c r="C447" s="42" t="s">
        <v>65</v>
      </c>
    </row>
    <row r="448" spans="1:3" x14ac:dyDescent="0.25">
      <c r="A448" t="s">
        <v>979</v>
      </c>
      <c r="B448" t="s">
        <v>980</v>
      </c>
      <c r="C448" s="42" t="s">
        <v>55</v>
      </c>
    </row>
    <row r="449" spans="1:3" x14ac:dyDescent="0.25">
      <c r="A449" t="s">
        <v>355</v>
      </c>
      <c r="B449" t="s">
        <v>356</v>
      </c>
      <c r="C449" s="42" t="s">
        <v>55</v>
      </c>
    </row>
    <row r="450" spans="1:3" x14ac:dyDescent="0.25">
      <c r="A450" t="s">
        <v>587</v>
      </c>
      <c r="B450" t="s">
        <v>588</v>
      </c>
      <c r="C450" s="42" t="s">
        <v>65</v>
      </c>
    </row>
    <row r="451" spans="1:3" x14ac:dyDescent="0.25">
      <c r="A451" t="s">
        <v>589</v>
      </c>
      <c r="B451" t="s">
        <v>590</v>
      </c>
      <c r="C451" s="42" t="s">
        <v>49</v>
      </c>
    </row>
    <row r="452" spans="1:3" x14ac:dyDescent="0.25">
      <c r="A452" t="s">
        <v>593</v>
      </c>
      <c r="B452" t="s">
        <v>594</v>
      </c>
      <c r="C452" s="42" t="s">
        <v>65</v>
      </c>
    </row>
    <row r="453" spans="1:3" x14ac:dyDescent="0.25">
      <c r="A453" t="s">
        <v>120</v>
      </c>
      <c r="B453" t="s">
        <v>121</v>
      </c>
      <c r="C453" s="42" t="s">
        <v>55</v>
      </c>
    </row>
    <row r="454" spans="1:3" x14ac:dyDescent="0.25">
      <c r="A454" t="s">
        <v>595</v>
      </c>
      <c r="B454" t="s">
        <v>596</v>
      </c>
      <c r="C454" s="42" t="s">
        <v>49</v>
      </c>
    </row>
    <row r="455" spans="1:3" x14ac:dyDescent="0.25">
      <c r="A455" t="s">
        <v>597</v>
      </c>
      <c r="B455" t="s">
        <v>598</v>
      </c>
      <c r="C455" s="42" t="s">
        <v>49</v>
      </c>
    </row>
    <row r="456" spans="1:3" x14ac:dyDescent="0.25">
      <c r="A456" t="s">
        <v>288</v>
      </c>
      <c r="B456" t="s">
        <v>289</v>
      </c>
      <c r="C456" s="42" t="s">
        <v>65</v>
      </c>
    </row>
    <row r="457" spans="1:3" x14ac:dyDescent="0.25">
      <c r="A457" t="s">
        <v>781</v>
      </c>
      <c r="B457" t="s">
        <v>782</v>
      </c>
      <c r="C457" s="42" t="s">
        <v>49</v>
      </c>
    </row>
    <row r="458" spans="1:3" x14ac:dyDescent="0.25">
      <c r="A458" t="s">
        <v>138</v>
      </c>
      <c r="B458" t="s">
        <v>139</v>
      </c>
      <c r="C458" s="42" t="s">
        <v>65</v>
      </c>
    </row>
    <row r="459" spans="1:3" x14ac:dyDescent="0.25">
      <c r="A459" t="s">
        <v>363</v>
      </c>
      <c r="B459" t="s">
        <v>364</v>
      </c>
      <c r="C459" s="42" t="s">
        <v>49</v>
      </c>
    </row>
    <row r="460" spans="1:3" x14ac:dyDescent="0.25">
      <c r="A460" t="s">
        <v>284</v>
      </c>
      <c r="B460" t="s">
        <v>285</v>
      </c>
      <c r="C460" s="42" t="s">
        <v>65</v>
      </c>
    </row>
    <row r="461" spans="1:3" x14ac:dyDescent="0.25">
      <c r="A461" t="s">
        <v>601</v>
      </c>
      <c r="B461" t="s">
        <v>602</v>
      </c>
      <c r="C461" s="42" t="s">
        <v>49</v>
      </c>
    </row>
    <row r="462" spans="1:3" x14ac:dyDescent="0.25">
      <c r="A462" t="s">
        <v>785</v>
      </c>
      <c r="B462" t="s">
        <v>786</v>
      </c>
      <c r="C462" s="42" t="s">
        <v>55</v>
      </c>
    </row>
    <row r="463" spans="1:3" x14ac:dyDescent="0.25">
      <c r="A463" t="s">
        <v>837</v>
      </c>
      <c r="B463" t="s">
        <v>838</v>
      </c>
      <c r="C463" s="42" t="s">
        <v>65</v>
      </c>
    </row>
    <row r="464" spans="1:3" x14ac:dyDescent="0.25">
      <c r="A464" t="s">
        <v>611</v>
      </c>
      <c r="B464" t="s">
        <v>612</v>
      </c>
      <c r="C464" s="42" t="s">
        <v>49</v>
      </c>
    </row>
    <row r="465" spans="1:3" x14ac:dyDescent="0.25">
      <c r="A465" t="s">
        <v>156</v>
      </c>
      <c r="B465" t="s">
        <v>157</v>
      </c>
      <c r="C465" s="42" t="s">
        <v>49</v>
      </c>
    </row>
    <row r="466" spans="1:3" x14ac:dyDescent="0.25">
      <c r="A466" t="s">
        <v>951</v>
      </c>
      <c r="B466" t="s">
        <v>952</v>
      </c>
      <c r="C466" s="42" t="s">
        <v>55</v>
      </c>
    </row>
    <row r="467" spans="1:3" x14ac:dyDescent="0.25">
      <c r="A467" t="s">
        <v>321</v>
      </c>
      <c r="B467" t="s">
        <v>322</v>
      </c>
      <c r="C467" s="42" t="s">
        <v>49</v>
      </c>
    </row>
    <row r="468" spans="1:3" x14ac:dyDescent="0.25">
      <c r="A468" t="s">
        <v>613</v>
      </c>
      <c r="B468" t="s">
        <v>614</v>
      </c>
      <c r="C468" s="42" t="s">
        <v>49</v>
      </c>
    </row>
    <row r="469" spans="1:3" x14ac:dyDescent="0.25">
      <c r="A469" t="s">
        <v>847</v>
      </c>
      <c r="B469" t="s">
        <v>848</v>
      </c>
      <c r="C469" s="42" t="s">
        <v>55</v>
      </c>
    </row>
    <row r="470" spans="1:3" x14ac:dyDescent="0.25">
      <c r="A470" t="s">
        <v>845</v>
      </c>
      <c r="B470" t="s">
        <v>846</v>
      </c>
      <c r="C470" s="42" t="s">
        <v>55</v>
      </c>
    </row>
    <row r="471" spans="1:3" x14ac:dyDescent="0.25">
      <c r="A471" t="s">
        <v>182</v>
      </c>
      <c r="B471" t="s">
        <v>183</v>
      </c>
      <c r="C471" s="42" t="s">
        <v>52</v>
      </c>
    </row>
    <row r="472" spans="1:3" x14ac:dyDescent="0.25">
      <c r="A472" t="s">
        <v>869</v>
      </c>
      <c r="B472" t="s">
        <v>870</v>
      </c>
      <c r="C472" s="42" t="s">
        <v>52</v>
      </c>
    </row>
    <row r="473" spans="1:3" x14ac:dyDescent="0.25">
      <c r="A473" t="s">
        <v>681</v>
      </c>
      <c r="B473" t="s">
        <v>682</v>
      </c>
      <c r="C473" s="42" t="s">
        <v>49</v>
      </c>
    </row>
    <row r="474" spans="1:3" x14ac:dyDescent="0.25">
      <c r="A474" t="s">
        <v>292</v>
      </c>
      <c r="B474" t="s">
        <v>293</v>
      </c>
      <c r="C474" s="42" t="s">
        <v>49</v>
      </c>
    </row>
  </sheetData>
  <autoFilter ref="A1:C474"/>
  <sortState ref="A2:C474">
    <sortCondition ref="B2:B47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K-5 to K-7</vt:lpstr>
      <vt:lpstr>Middle and K-8</vt:lpstr>
      <vt:lpstr>High School</vt:lpstr>
      <vt:lpstr>SG Scale</vt:lpstr>
      <vt:lpstr>SchList</vt:lpstr>
      <vt:lpstr>dbo_V_SCHOOL_LOCATION_Query</vt:lpstr>
      <vt:lpstr>Cover!Print_Area</vt:lpstr>
      <vt:lpstr>'High School'!Print_Area</vt:lpstr>
      <vt:lpstr>'K-5 to K-7'!Print_Area</vt:lpstr>
      <vt:lpstr>'Middle and K-8'!Print_Area</vt:lpstr>
    </vt:vector>
  </TitlesOfParts>
  <Company>Miami-Dade County Public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Wongbundhit, Yuwadee</dc:creator>
  <cp:lastModifiedBy>SANTTI, ALEJANDRO</cp:lastModifiedBy>
  <cp:lastPrinted>2014-05-28T17:49:55Z</cp:lastPrinted>
  <dcterms:created xsi:type="dcterms:W3CDTF">2013-05-01T16:55:20Z</dcterms:created>
  <dcterms:modified xsi:type="dcterms:W3CDTF">2014-05-29T18:51:23Z</dcterms:modified>
</cp:coreProperties>
</file>